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195" windowHeight="8700"/>
  </bookViews>
  <sheets>
    <sheet name="Statement" sheetId="1" r:id="rId1"/>
    <sheet name="Assets" sheetId="4" r:id="rId2"/>
    <sheet name="Report" sheetId="3" r:id="rId3"/>
    <sheet name="Notes" sheetId="2" r:id="rId4"/>
  </sheets>
  <calcPr calcId="125725"/>
</workbook>
</file>

<file path=xl/calcChain.xml><?xml version="1.0" encoding="utf-8"?>
<calcChain xmlns="http://schemas.openxmlformats.org/spreadsheetml/2006/main">
  <c r="G300" i="1"/>
  <c r="G303" s="1"/>
  <c r="G302"/>
  <c r="J127"/>
  <c r="G127"/>
  <c r="J124"/>
  <c r="G124"/>
  <c r="J263"/>
  <c r="G263"/>
  <c r="J259"/>
  <c r="G259"/>
  <c r="J163"/>
  <c r="G163"/>
  <c r="J160"/>
  <c r="G160"/>
  <c r="J356"/>
  <c r="G356"/>
  <c r="J353"/>
  <c r="G353"/>
  <c r="J332"/>
  <c r="G332"/>
  <c r="J321"/>
  <c r="G321"/>
  <c r="J298"/>
  <c r="G298"/>
  <c r="J295"/>
  <c r="G295"/>
  <c r="J240"/>
  <c r="G240"/>
  <c r="J237"/>
  <c r="G237"/>
  <c r="J219"/>
  <c r="G219"/>
  <c r="J216"/>
  <c r="G216"/>
  <c r="J202"/>
  <c r="G202"/>
  <c r="J199"/>
  <c r="G199"/>
  <c r="J183"/>
  <c r="G183"/>
  <c r="J180"/>
  <c r="G180"/>
  <c r="J146"/>
  <c r="G146"/>
  <c r="J143"/>
  <c r="G143"/>
  <c r="J74"/>
  <c r="G74"/>
  <c r="J54"/>
  <c r="G54"/>
  <c r="J32"/>
  <c r="G32"/>
  <c r="J28"/>
  <c r="G28"/>
  <c r="J23"/>
  <c r="G23"/>
  <c r="J19"/>
  <c r="G19"/>
  <c r="J13"/>
  <c r="G13"/>
  <c r="G265" l="1"/>
  <c r="G129"/>
  <c r="J129"/>
  <c r="J134" s="1"/>
  <c r="G133" s="1"/>
  <c r="J34"/>
  <c r="J76"/>
  <c r="G148"/>
  <c r="G185"/>
  <c r="G204"/>
  <c r="G221"/>
  <c r="G242"/>
  <c r="G358"/>
  <c r="J265"/>
  <c r="J270" s="1"/>
  <c r="G269" s="1"/>
  <c r="G334"/>
  <c r="G34"/>
  <c r="J148"/>
  <c r="J151" s="1"/>
  <c r="G150" s="1"/>
  <c r="J185"/>
  <c r="J190" s="1"/>
  <c r="G189" s="1"/>
  <c r="J204"/>
  <c r="J207" s="1"/>
  <c r="G206" s="1"/>
  <c r="J221"/>
  <c r="J224" s="1"/>
  <c r="G223" s="1"/>
  <c r="J242"/>
  <c r="J248" s="1"/>
  <c r="G247" s="1"/>
  <c r="J300"/>
  <c r="J303" s="1"/>
  <c r="J334"/>
  <c r="J337" s="1"/>
  <c r="G336" s="1"/>
  <c r="J358"/>
  <c r="J361" s="1"/>
  <c r="G360" s="1"/>
  <c r="J165"/>
  <c r="J168" s="1"/>
  <c r="G167" s="1"/>
  <c r="G76"/>
  <c r="G165"/>
  <c r="J16" i="4"/>
  <c r="E32"/>
  <c r="N21"/>
  <c r="E16"/>
  <c r="O16"/>
  <c r="K16"/>
  <c r="F16"/>
  <c r="G16"/>
  <c r="H16"/>
  <c r="I16"/>
  <c r="L16"/>
  <c r="N20"/>
  <c r="N9"/>
  <c r="N10"/>
  <c r="N11"/>
  <c r="N12"/>
  <c r="N13"/>
  <c r="N14"/>
  <c r="N27"/>
  <c r="G134" i="1" l="1"/>
  <c r="G190"/>
  <c r="G270"/>
  <c r="G248"/>
  <c r="G151"/>
  <c r="G207"/>
  <c r="G337"/>
  <c r="G224"/>
  <c r="G361"/>
  <c r="J78"/>
  <c r="J85" s="1"/>
  <c r="G84" s="1"/>
  <c r="G168"/>
  <c r="G78"/>
  <c r="O22" i="4"/>
  <c r="N16"/>
  <c r="N22" s="1"/>
  <c r="E22"/>
  <c r="G85" i="1" l="1"/>
</calcChain>
</file>

<file path=xl/sharedStrings.xml><?xml version="1.0" encoding="utf-8"?>
<sst xmlns="http://schemas.openxmlformats.org/spreadsheetml/2006/main" count="316" uniqueCount="184">
  <si>
    <t>General Fund Receipts &amp; Payments</t>
  </si>
  <si>
    <t>£</t>
  </si>
  <si>
    <t>Receipts</t>
  </si>
  <si>
    <t>Pledged</t>
  </si>
  <si>
    <t>Plated</t>
  </si>
  <si>
    <t>Wall Safe</t>
  </si>
  <si>
    <t>Wedding/Funeral Plates</t>
  </si>
  <si>
    <t>Donations</t>
  </si>
  <si>
    <t>Receipts from Church Activities</t>
  </si>
  <si>
    <t>Fees - PCC</t>
  </si>
  <si>
    <t>Bank Interest</t>
  </si>
  <si>
    <t>Activities for Generating Funds</t>
  </si>
  <si>
    <t>Sponsored Bike Ride</t>
  </si>
  <si>
    <t>Total Receipts</t>
  </si>
  <si>
    <t>Payments</t>
  </si>
  <si>
    <t>Church Activities</t>
  </si>
  <si>
    <t>Chilton</t>
  </si>
  <si>
    <t>Diocesan Quota</t>
  </si>
  <si>
    <t>Donations, Subscriptions &amp; Gifts</t>
  </si>
  <si>
    <t>Books, Postage, Printing &amp; Stationery</t>
  </si>
  <si>
    <t>Church Electricity &amp; Water Rates</t>
  </si>
  <si>
    <t>Church Insurance</t>
  </si>
  <si>
    <t>Sundry Expenses</t>
  </si>
  <si>
    <t>Choir &amp; Music</t>
  </si>
  <si>
    <t>Outreach</t>
  </si>
  <si>
    <t>Professional Fees</t>
  </si>
  <si>
    <t>Payments - General Fund Continued</t>
  </si>
  <si>
    <t>Joint Chilton/Harwell</t>
  </si>
  <si>
    <t>Rector's Expenses</t>
  </si>
  <si>
    <t>Curate's Expenses</t>
  </si>
  <si>
    <t>Broadsheet</t>
  </si>
  <si>
    <t>Secretarial Expenses</t>
  </si>
  <si>
    <t>Visiting Speakers</t>
  </si>
  <si>
    <t>Office Costs</t>
  </si>
  <si>
    <t>Subscriptions, Courses &amp; Misc.</t>
  </si>
  <si>
    <t>Stationery, Books etc.</t>
  </si>
  <si>
    <t>Total Payments</t>
  </si>
  <si>
    <t>Excess of Receipts over Payments</t>
  </si>
  <si>
    <t>Transfer to Designated Churchyard Maintenance Fund</t>
  </si>
  <si>
    <t>Balance at 1st January</t>
  </si>
  <si>
    <t>Balance at 31st December</t>
  </si>
  <si>
    <t>Parish Council Grant</t>
  </si>
  <si>
    <t>Maintenance Costs</t>
  </si>
  <si>
    <t>Transfer from General Fund</t>
  </si>
  <si>
    <t>Carterton House Fund Receipts &amp; Payments Designated Fund</t>
  </si>
  <si>
    <t>Interest</t>
  </si>
  <si>
    <t>Flower Receipts &amp; Payments Restricted Fund</t>
  </si>
  <si>
    <t>Donation</t>
  </si>
  <si>
    <t>Tax Refund</t>
  </si>
  <si>
    <t>Legacy Receipts &amp; Payments Restricted Fund</t>
  </si>
  <si>
    <t>Organ Receipts &amp; Payments Restricted Fund</t>
  </si>
  <si>
    <t>Fees</t>
  </si>
  <si>
    <t>Church Hall Fund Receipts &amp; Payments  (Income from the permanent endowment fund)</t>
  </si>
  <si>
    <t>Dividend</t>
  </si>
  <si>
    <t>Contra Receipts &amp; Payments Restricted Fund</t>
  </si>
  <si>
    <t>Fees for Diocese</t>
  </si>
  <si>
    <t>Bible Study Materials</t>
  </si>
  <si>
    <t>Travel Expenses</t>
  </si>
  <si>
    <t>Organist Fees</t>
  </si>
  <si>
    <t>Travel Expense</t>
  </si>
  <si>
    <t>Charities &amp; Missions Receipts &amp; Payments Restricted Fund</t>
  </si>
  <si>
    <t>Christingle - Children's Society</t>
  </si>
  <si>
    <t>Harvest Supper - Tear Fund</t>
  </si>
  <si>
    <t>Leprosy Mission</t>
  </si>
  <si>
    <t>Worldvision</t>
  </si>
  <si>
    <t>Charity &amp; Missions Payments</t>
  </si>
  <si>
    <t>Church Fabric Receipts &amp; Payments Restricted Fund</t>
  </si>
  <si>
    <t>Fabric Repairs</t>
  </si>
  <si>
    <t>Signature:</t>
  </si>
  <si>
    <t>Stuart Gibson (PCC Treasurer)</t>
  </si>
  <si>
    <t>NOTES</t>
  </si>
  <si>
    <t xml:space="preserve">The financial statements of the PCC have been prepared in accordance with the Church </t>
  </si>
  <si>
    <t>Accounting Regulations 2006 using the Receipts and Payments basis.</t>
  </si>
  <si>
    <t xml:space="preserve">The income to the Church Hall Fund is from a permanent endowment which comprises </t>
  </si>
  <si>
    <t>The endowment was taken out with the proceeds from the sale of the Church Hall.</t>
  </si>
  <si>
    <t>The following assets are not recognised in the Statement of Assets:</t>
  </si>
  <si>
    <t xml:space="preserve">i) Consecrated and benefice property. </t>
  </si>
  <si>
    <t xml:space="preserve">ii) Moveable church furnishings held by the vicar and churchwardens on special trust for </t>
  </si>
  <si>
    <t>the PCC and which require a faculty for disposal are inalienable property, listed in the</t>
  </si>
  <si>
    <t>church's inventory.</t>
  </si>
  <si>
    <t>The Income Tax Reclaim is an estimate.</t>
  </si>
  <si>
    <t>Independent Examiner’s Report to the PCC of All Saints' Church Chilton</t>
  </si>
  <si>
    <t xml:space="preserve">1 to 9, is in respect of an examination carried out in accordance with the Church Accounting Regulations 2006 </t>
  </si>
  <si>
    <t>('the Regulations') and Section 43 of the Charities Act 1993 ('the Act').</t>
  </si>
  <si>
    <t>Respective responsibilities of the PCC and the examiner</t>
  </si>
  <si>
    <t xml:space="preserve">As the members of the PCC you are responsible for the preparation of the financial statements; you consider that the  </t>
  </si>
  <si>
    <t xml:space="preserve">audit requirement of the Regulations and Section 43(2) of the Act does not apply. It is my responsibility to issue this </t>
  </si>
  <si>
    <t>report on those financial statements in accordance with the terms of the Regulations.</t>
  </si>
  <si>
    <t>Basis of this report</t>
  </si>
  <si>
    <t xml:space="preserve">My examination was carried out in accordance with the General Directions given by the Charity Commission under </t>
  </si>
  <si>
    <t>In connection with my examination, no matter has come to my attention:</t>
  </si>
  <si>
    <t xml:space="preserve">1.  which gives me reasonable cause to believe that in any material respect of the requirements </t>
  </si>
  <si>
    <t xml:space="preserve"> - to keep accounting records in accordance with section 41 of the Act; and</t>
  </si>
  <si>
    <t xml:space="preserve"> - to prepare financial statements which accord with the accounting records and comply with the </t>
  </si>
  <si>
    <t xml:space="preserve">2.  to which, in my opinion, attention should be drawn in order to enable a proper understanding of the accounts to be </t>
  </si>
  <si>
    <t xml:space="preserve">     reached.</t>
  </si>
  <si>
    <t>General</t>
  </si>
  <si>
    <t>Bell</t>
  </si>
  <si>
    <t>Organ</t>
  </si>
  <si>
    <t>Carterton</t>
  </si>
  <si>
    <t>Church</t>
  </si>
  <si>
    <t>Total</t>
  </si>
  <si>
    <t>Fund</t>
  </si>
  <si>
    <t>House</t>
  </si>
  <si>
    <t>Hall</t>
  </si>
  <si>
    <t>Unrestricted</t>
  </si>
  <si>
    <t>Restricted</t>
  </si>
  <si>
    <t>Designated</t>
  </si>
  <si>
    <t>Cash Funds</t>
  </si>
  <si>
    <t>Bank Current Account</t>
  </si>
  <si>
    <t>Cash</t>
  </si>
  <si>
    <t>Bank Deposit Account</t>
  </si>
  <si>
    <t>Bank Deposit Account (Bells)</t>
  </si>
  <si>
    <t>CBOF Account</t>
  </si>
  <si>
    <t>Church Hall Investment Interest</t>
  </si>
  <si>
    <t>Total cash</t>
  </si>
  <si>
    <t>Other Monetary Assets</t>
  </si>
  <si>
    <t>Harwell PCC</t>
  </si>
  <si>
    <t>Funds Total</t>
  </si>
  <si>
    <t>Income Tax Reclaim (Note 4)</t>
  </si>
  <si>
    <t>Investment Assets</t>
  </si>
  <si>
    <t>Church Hall Investment (Note 2)</t>
  </si>
  <si>
    <t>Assets Retained for the Churches Use</t>
  </si>
  <si>
    <t>Sound System (Restricted)</t>
  </si>
  <si>
    <t>Liabilities</t>
  </si>
  <si>
    <t>None</t>
  </si>
  <si>
    <t>The attached notes on page 9 form part of these financial statements.</t>
  </si>
  <si>
    <t>Legacy</t>
  </si>
  <si>
    <t>No payments were made to PCC members.</t>
  </si>
  <si>
    <t>section 43(7)(b) of the Act and to be found in the Church Guidance, 2006 edition, issued by the Finance Division of the</t>
  </si>
  <si>
    <t xml:space="preserve">   requirements of the Act and the Regulations</t>
  </si>
  <si>
    <t>have not been met; or</t>
  </si>
  <si>
    <t>Independent examiner’s statement</t>
  </si>
  <si>
    <t>Archbishops' council.  That examination includes a review of the accounting records kept by the PCC and a comparison</t>
  </si>
  <si>
    <t>of the accounts with those records. It also includes considering any unusual items or disclosures in the financial</t>
  </si>
  <si>
    <t>statements and seeking explanations from you as trustees concerning any such matters. The procedures undertaken do</t>
  </si>
  <si>
    <t>not provide all the evidence that would be required in an audit, and consequently I do not express an audit opinion on the</t>
  </si>
  <si>
    <t>view given by the accounts.</t>
  </si>
  <si>
    <t>Income Tax recovered from covenants/gift aid</t>
  </si>
  <si>
    <t>Other voluntary Income</t>
  </si>
  <si>
    <t>Income from Investments</t>
  </si>
  <si>
    <t>Charities &amp; Missions Fund</t>
  </si>
  <si>
    <t>Emergency Aid</t>
  </si>
  <si>
    <t>Training</t>
  </si>
  <si>
    <t>Vision</t>
  </si>
  <si>
    <t>Transfer to General Fund</t>
  </si>
  <si>
    <t>Bell Ringers Fees</t>
  </si>
  <si>
    <t>Seesaw</t>
  </si>
  <si>
    <t>5776 shares in the CBF Investment Fund with an original cost of £15,163.24.</t>
  </si>
  <si>
    <t>Contra</t>
  </si>
  <si>
    <t>Income</t>
  </si>
  <si>
    <t>Bell Maintenance Receipts &amp; Payments Restricted Fund</t>
  </si>
  <si>
    <t>Chilton Ringers</t>
  </si>
  <si>
    <t>Transfer to Designated Church Fabric Fund</t>
  </si>
  <si>
    <t>Transfer to Church Fabric Fund</t>
  </si>
  <si>
    <t>Maintenance</t>
  </si>
  <si>
    <t>Art Group</t>
  </si>
  <si>
    <t>Digital Projectors</t>
  </si>
  <si>
    <t>Laptop</t>
  </si>
  <si>
    <t>Jane Moreton</t>
  </si>
  <si>
    <t>Harrow House, Burr Street, Harwell, Oxon, OX11 0DT</t>
  </si>
  <si>
    <t xml:space="preserve">Choir </t>
  </si>
  <si>
    <t>Vacancy Expenses</t>
  </si>
  <si>
    <t>Clergy/Joint Expenses</t>
  </si>
  <si>
    <t>Hall Hire - Art Group</t>
  </si>
  <si>
    <t>East Africa Appeal</t>
  </si>
  <si>
    <t>Rev Dr Jonathan Mobey (PCC Chairman)</t>
  </si>
  <si>
    <t>Transfer to Designated Flower Fund</t>
  </si>
  <si>
    <t>Edward Carter Collection</t>
  </si>
  <si>
    <t>Sunday School Collection</t>
  </si>
  <si>
    <t>Photocopier Donations</t>
  </si>
  <si>
    <t>Home Farm Trust (Cream Teas)</t>
  </si>
  <si>
    <t>Tree Removal</t>
  </si>
  <si>
    <t>Donation for Service Books</t>
  </si>
  <si>
    <t xml:space="preserve">This report on the financial statements of the PCC for the year ended 31 December 2012, which are set out on pages </t>
  </si>
  <si>
    <t>Choir Receipts &amp; Payments Restricted Fund</t>
  </si>
  <si>
    <t>Churchyard</t>
  </si>
  <si>
    <t>Photocopier (in Church Office)</t>
  </si>
  <si>
    <t>Children &amp; Youth</t>
  </si>
  <si>
    <t>Churchyard Maintenance Receipts &amp; Payments Restricted Fund</t>
  </si>
  <si>
    <t>Jim Rolls Memorial Path Donations</t>
  </si>
  <si>
    <t>The market value at 31st December 2012 was £65,567.42</t>
  </si>
  <si>
    <t>March 5th, 2013</t>
  </si>
  <si>
    <t>Approved by the Parochial Church Council on 5th March 2013 and signed on its behalf by: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</si>
</sst>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.00;[Red]\(#,##0.00\)"/>
  </numFmts>
  <fonts count="13">
    <font>
      <sz val="10"/>
      <name val="Arial"/>
    </font>
    <font>
      <b/>
      <u/>
      <sz val="12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0" borderId="0" xfId="0" applyNumberFormat="1" applyBorder="1"/>
    <xf numFmtId="0" fontId="4" fillId="0" borderId="0" xfId="0" applyFont="1"/>
    <xf numFmtId="4" fontId="4" fillId="0" borderId="0" xfId="0" applyNumberFormat="1" applyFont="1"/>
    <xf numFmtId="0" fontId="6" fillId="0" borderId="0" xfId="0" applyFont="1"/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6" fillId="0" borderId="0" xfId="0" applyNumberFormat="1" applyFont="1" applyBorder="1"/>
    <xf numFmtId="0" fontId="9" fillId="0" borderId="0" xfId="0" applyFont="1"/>
    <xf numFmtId="4" fontId="9" fillId="0" borderId="0" xfId="0" applyNumberFormat="1" applyFont="1"/>
    <xf numFmtId="0" fontId="0" fillId="0" borderId="4" xfId="0" applyBorder="1"/>
    <xf numFmtId="4" fontId="10" fillId="0" borderId="4" xfId="0" applyNumberFormat="1" applyFont="1" applyBorder="1"/>
    <xf numFmtId="4" fontId="0" fillId="0" borderId="4" xfId="0" applyNumberFormat="1" applyBorder="1"/>
    <xf numFmtId="0" fontId="0" fillId="0" borderId="0" xfId="0" applyBorder="1"/>
    <xf numFmtId="4" fontId="10" fillId="0" borderId="0" xfId="0" applyNumberFormat="1" applyFont="1" applyBorder="1"/>
    <xf numFmtId="165" fontId="6" fillId="0" borderId="0" xfId="0" applyNumberFormat="1" applyFont="1" applyAlignment="1">
      <alignment horizontal="right"/>
    </xf>
    <xf numFmtId="164" fontId="0" fillId="0" borderId="0" xfId="0" applyNumberFormat="1"/>
    <xf numFmtId="164" fontId="4" fillId="0" borderId="0" xfId="0" applyNumberFormat="1" applyFont="1"/>
    <xf numFmtId="0" fontId="6" fillId="0" borderId="0" xfId="0" quotePrefix="1" applyFont="1" applyAlignment="1">
      <alignment horizontal="left" indent="6"/>
    </xf>
    <xf numFmtId="0" fontId="6" fillId="0" borderId="0" xfId="0" applyFont="1" applyAlignment="1">
      <alignment horizontal="left" indent="6"/>
    </xf>
    <xf numFmtId="0" fontId="11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165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2" xfId="0" applyNumberFormat="1" applyFont="1" applyBorder="1"/>
    <xf numFmtId="0" fontId="12" fillId="0" borderId="0" xfId="0" applyFont="1"/>
    <xf numFmtId="4" fontId="4" fillId="0" borderId="0" xfId="0" applyNumberFormat="1" applyFont="1" applyBorder="1"/>
    <xf numFmtId="0" fontId="9" fillId="0" borderId="0" xfId="0" applyFont="1"/>
    <xf numFmtId="0" fontId="6" fillId="0" borderId="0" xfId="0" applyFont="1"/>
    <xf numFmtId="0" fontId="6" fillId="0" borderId="0" xfId="2"/>
    <xf numFmtId="4" fontId="6" fillId="0" borderId="0" xfId="2" applyNumberFormat="1" applyBorder="1"/>
    <xf numFmtId="0" fontId="1" fillId="0" borderId="0" xfId="2" applyFont="1"/>
    <xf numFmtId="0" fontId="2" fillId="0" borderId="0" xfId="2" applyNumberFormat="1" applyFont="1" applyAlignment="1">
      <alignment horizontal="center"/>
    </xf>
    <xf numFmtId="4" fontId="2" fillId="0" borderId="0" xfId="2" applyNumberFormat="1" applyFont="1" applyAlignment="1">
      <alignment horizontal="center"/>
    </xf>
    <xf numFmtId="0" fontId="2" fillId="0" borderId="0" xfId="2" applyFont="1"/>
    <xf numFmtId="4" fontId="6" fillId="0" borderId="0" xfId="2" applyNumberFormat="1"/>
    <xf numFmtId="4" fontId="6" fillId="0" borderId="2" xfId="2" applyNumberFormat="1" applyBorder="1"/>
    <xf numFmtId="0" fontId="4" fillId="0" borderId="0" xfId="2" applyFont="1"/>
    <xf numFmtId="165" fontId="6" fillId="0" borderId="0" xfId="2" applyNumberFormat="1" applyBorder="1"/>
    <xf numFmtId="4" fontId="6" fillId="0" borderId="3" xfId="2" applyNumberFormat="1" applyBorder="1"/>
    <xf numFmtId="0" fontId="2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4" fontId="0" fillId="0" borderId="1" xfId="0" applyNumberFormat="1" applyBorder="1"/>
    <xf numFmtId="4" fontId="0" fillId="0" borderId="2" xfId="0" applyNumberFormat="1" applyBorder="1"/>
    <xf numFmtId="40" fontId="0" fillId="0" borderId="0" xfId="0" applyNumberFormat="1"/>
    <xf numFmtId="4" fontId="5" fillId="0" borderId="0" xfId="0" applyNumberFormat="1" applyFont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4" fontId="0" fillId="0" borderId="3" xfId="0" applyNumberFormat="1" applyBorder="1"/>
    <xf numFmtId="165" fontId="0" fillId="0" borderId="0" xfId="0" applyNumberFormat="1" applyBorder="1"/>
    <xf numFmtId="165" fontId="6" fillId="0" borderId="0" xfId="0" applyNumberFormat="1" applyFont="1" applyBorder="1"/>
    <xf numFmtId="4" fontId="7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63"/>
  <sheetViews>
    <sheetView tabSelected="1" topLeftCell="A130" zoomScaleNormal="100" workbookViewId="0">
      <selection activeCell="B345" sqref="B345"/>
    </sheetView>
  </sheetViews>
  <sheetFormatPr defaultRowHeight="12.75"/>
  <cols>
    <col min="1" max="5" width="9.7109375" customWidth="1"/>
    <col min="6" max="6" width="9.7109375" style="2" customWidth="1"/>
    <col min="7" max="7" width="10" style="2" customWidth="1"/>
    <col min="8" max="8" width="3.7109375" style="2" customWidth="1"/>
    <col min="9" max="9" width="9.7109375" style="2" customWidth="1"/>
    <col min="10" max="10" width="10" style="2" customWidth="1"/>
  </cols>
  <sheetData>
    <row r="3" spans="1:10" ht="15.75">
      <c r="A3" s="1" t="s">
        <v>0</v>
      </c>
    </row>
    <row r="5" spans="1:10" ht="14.25">
      <c r="F5" s="45">
        <v>2012</v>
      </c>
      <c r="G5" s="46"/>
      <c r="H5" s="47"/>
      <c r="I5" s="45">
        <v>2011</v>
      </c>
      <c r="J5" s="47"/>
    </row>
    <row r="6" spans="1:10" ht="14.25">
      <c r="F6" s="47" t="s">
        <v>1</v>
      </c>
      <c r="G6" s="47" t="s">
        <v>1</v>
      </c>
      <c r="H6" s="47"/>
      <c r="I6" s="47" t="s">
        <v>1</v>
      </c>
      <c r="J6" s="47" t="s">
        <v>1</v>
      </c>
    </row>
    <row r="7" spans="1:10" ht="14.25">
      <c r="A7" s="48" t="s">
        <v>2</v>
      </c>
    </row>
    <row r="9" spans="1:10">
      <c r="A9" s="49" t="s">
        <v>150</v>
      </c>
    </row>
    <row r="10" spans="1:10">
      <c r="B10" t="s">
        <v>3</v>
      </c>
      <c r="F10" s="2">
        <v>20408.5</v>
      </c>
      <c r="I10" s="2">
        <v>20548.48</v>
      </c>
    </row>
    <row r="11" spans="1:10">
      <c r="B11" t="s">
        <v>4</v>
      </c>
      <c r="F11" s="2">
        <v>3509.23</v>
      </c>
      <c r="I11" s="2">
        <v>2747.84</v>
      </c>
    </row>
    <row r="12" spans="1:10">
      <c r="B12" t="s">
        <v>138</v>
      </c>
      <c r="F12" s="2">
        <v>5681.68</v>
      </c>
      <c r="I12" s="2">
        <v>6276.1</v>
      </c>
    </row>
    <row r="13" spans="1:10">
      <c r="G13" s="2">
        <f>SUM(F10:F12)</f>
        <v>29599.41</v>
      </c>
      <c r="J13" s="2">
        <f>SUM(I10:I12)</f>
        <v>29572.42</v>
      </c>
    </row>
    <row r="15" spans="1:10">
      <c r="A15" s="49" t="s">
        <v>139</v>
      </c>
    </row>
    <row r="16" spans="1:10">
      <c r="B16" t="s">
        <v>5</v>
      </c>
      <c r="F16" s="2">
        <v>138.94</v>
      </c>
      <c r="I16" s="2">
        <v>37.6</v>
      </c>
    </row>
    <row r="17" spans="1:12">
      <c r="B17" t="s">
        <v>6</v>
      </c>
      <c r="F17" s="2">
        <v>0</v>
      </c>
      <c r="I17" s="2">
        <v>0</v>
      </c>
    </row>
    <row r="18" spans="1:12" ht="13.5" thickBot="1">
      <c r="B18" t="s">
        <v>7</v>
      </c>
      <c r="F18" s="50">
        <v>3212.5</v>
      </c>
      <c r="I18" s="50">
        <v>690</v>
      </c>
    </row>
    <row r="19" spans="1:12">
      <c r="G19" s="2">
        <f>SUM(F16:F18)</f>
        <v>3351.44</v>
      </c>
      <c r="J19" s="2">
        <f>SUM(I16:I18)</f>
        <v>727.6</v>
      </c>
    </row>
    <row r="20" spans="1:12">
      <c r="F20"/>
      <c r="G20"/>
      <c r="H20"/>
      <c r="I20"/>
      <c r="J20"/>
    </row>
    <row r="21" spans="1:12">
      <c r="A21" s="49" t="s">
        <v>8</v>
      </c>
      <c r="F21"/>
      <c r="G21"/>
      <c r="H21"/>
      <c r="I21"/>
      <c r="J21"/>
    </row>
    <row r="22" spans="1:12" ht="13.5" thickBot="1">
      <c r="B22" t="s">
        <v>9</v>
      </c>
      <c r="F22" s="50">
        <v>1341.01</v>
      </c>
      <c r="G22"/>
      <c r="H22"/>
      <c r="I22" s="50">
        <v>833</v>
      </c>
      <c r="J22"/>
    </row>
    <row r="23" spans="1:12">
      <c r="F23" s="3"/>
      <c r="G23" s="2">
        <f>F22</f>
        <v>1341.01</v>
      </c>
      <c r="H23"/>
      <c r="I23" s="3"/>
      <c r="J23" s="2">
        <f>I22</f>
        <v>833</v>
      </c>
    </row>
    <row r="24" spans="1:12">
      <c r="F24" s="3"/>
      <c r="G24"/>
      <c r="H24"/>
      <c r="I24"/>
      <c r="J24"/>
    </row>
    <row r="25" spans="1:12">
      <c r="A25" s="49" t="s">
        <v>140</v>
      </c>
      <c r="F25"/>
      <c r="G25"/>
      <c r="H25"/>
      <c r="I25"/>
      <c r="J25"/>
    </row>
    <row r="26" spans="1:12">
      <c r="A26" s="49"/>
    </row>
    <row r="27" spans="1:12" ht="13.5" thickBot="1">
      <c r="B27" t="s">
        <v>10</v>
      </c>
      <c r="F27" s="50">
        <v>6.13</v>
      </c>
      <c r="G27"/>
      <c r="H27"/>
      <c r="I27" s="50">
        <v>5.47</v>
      </c>
      <c r="J27"/>
    </row>
    <row r="28" spans="1:12">
      <c r="F28" s="3"/>
      <c r="G28" s="2">
        <f>F27</f>
        <v>6.13</v>
      </c>
      <c r="H28"/>
      <c r="I28"/>
      <c r="J28" s="2">
        <f>I27</f>
        <v>5.47</v>
      </c>
    </row>
    <row r="29" spans="1:12">
      <c r="F29"/>
      <c r="G29"/>
      <c r="H29"/>
      <c r="I29"/>
      <c r="J29"/>
      <c r="L29" s="2"/>
    </row>
    <row r="30" spans="1:12">
      <c r="A30" s="49" t="s">
        <v>11</v>
      </c>
      <c r="F30"/>
      <c r="G30"/>
      <c r="H30"/>
      <c r="I30"/>
      <c r="J30"/>
    </row>
    <row r="31" spans="1:12" ht="13.5" thickBot="1">
      <c r="B31" t="s">
        <v>12</v>
      </c>
      <c r="F31" s="50">
        <v>0</v>
      </c>
      <c r="G31"/>
      <c r="H31"/>
      <c r="I31" s="50">
        <v>281.5</v>
      </c>
      <c r="J31"/>
    </row>
    <row r="32" spans="1:12" ht="13.5" thickBot="1">
      <c r="F32"/>
      <c r="G32" s="2">
        <f>F31</f>
        <v>0</v>
      </c>
      <c r="H32"/>
      <c r="I32"/>
      <c r="J32" s="2">
        <f>I31</f>
        <v>281.5</v>
      </c>
    </row>
    <row r="33" spans="1:10">
      <c r="F33"/>
      <c r="G33" s="51"/>
      <c r="H33"/>
      <c r="I33"/>
      <c r="J33" s="51"/>
    </row>
    <row r="34" spans="1:10">
      <c r="B34" s="4" t="s">
        <v>13</v>
      </c>
      <c r="F34"/>
      <c r="G34" s="2">
        <f>SUM(G13:G32)</f>
        <v>34297.99</v>
      </c>
      <c r="H34"/>
      <c r="I34"/>
      <c r="J34" s="2">
        <f>SUM(J13:J32)</f>
        <v>31419.989999999998</v>
      </c>
    </row>
    <row r="35" spans="1:10">
      <c r="B35" s="4"/>
      <c r="F35"/>
      <c r="H35"/>
      <c r="I35"/>
    </row>
    <row r="36" spans="1:10" ht="14.25">
      <c r="A36" s="48" t="s">
        <v>14</v>
      </c>
    </row>
    <row r="37" spans="1:10" ht="14.25">
      <c r="A37" s="48"/>
    </row>
    <row r="38" spans="1:10">
      <c r="A38" s="49" t="s">
        <v>15</v>
      </c>
    </row>
    <row r="40" spans="1:10">
      <c r="A40" t="s">
        <v>16</v>
      </c>
    </row>
    <row r="41" spans="1:10">
      <c r="B41" t="s">
        <v>17</v>
      </c>
      <c r="C41" s="52"/>
      <c r="F41" s="2">
        <v>17183</v>
      </c>
      <c r="I41" s="2">
        <v>20666</v>
      </c>
    </row>
    <row r="42" spans="1:10">
      <c r="B42" t="s">
        <v>141</v>
      </c>
      <c r="C42" s="52"/>
      <c r="F42" s="2">
        <v>3720</v>
      </c>
      <c r="I42" s="2">
        <v>3611</v>
      </c>
    </row>
    <row r="43" spans="1:10">
      <c r="B43" t="s">
        <v>18</v>
      </c>
      <c r="C43" s="52"/>
      <c r="F43" s="2">
        <v>128.84</v>
      </c>
      <c r="I43" s="2">
        <v>189</v>
      </c>
    </row>
    <row r="44" spans="1:10">
      <c r="B44" t="s">
        <v>19</v>
      </c>
      <c r="C44" s="52"/>
      <c r="F44" s="2">
        <v>27.18</v>
      </c>
      <c r="I44" s="2">
        <v>304.08999999999997</v>
      </c>
    </row>
    <row r="45" spans="1:10">
      <c r="B45" s="33" t="s">
        <v>178</v>
      </c>
      <c r="C45" s="52"/>
      <c r="F45" s="2">
        <v>217.64</v>
      </c>
      <c r="I45" s="2">
        <v>254.19</v>
      </c>
    </row>
    <row r="46" spans="1:10">
      <c r="B46" t="s">
        <v>20</v>
      </c>
      <c r="C46" s="52"/>
      <c r="F46" s="2">
        <v>886.04</v>
      </c>
      <c r="I46" s="2">
        <v>842.53</v>
      </c>
    </row>
    <row r="47" spans="1:10">
      <c r="B47" t="s">
        <v>21</v>
      </c>
      <c r="C47" s="52"/>
      <c r="F47" s="2">
        <v>709.45</v>
      </c>
      <c r="I47" s="2">
        <v>690.71</v>
      </c>
    </row>
    <row r="48" spans="1:10">
      <c r="B48" t="s">
        <v>22</v>
      </c>
      <c r="C48" s="52"/>
      <c r="F48" s="2">
        <v>114.79</v>
      </c>
      <c r="I48" s="2">
        <v>47.26</v>
      </c>
    </row>
    <row r="49" spans="1:10">
      <c r="B49" t="s">
        <v>23</v>
      </c>
      <c r="C49" s="52"/>
      <c r="F49" s="2">
        <v>0</v>
      </c>
      <c r="I49" s="2">
        <v>0</v>
      </c>
    </row>
    <row r="50" spans="1:10">
      <c r="B50" t="s">
        <v>24</v>
      </c>
      <c r="C50" s="52"/>
      <c r="F50" s="2">
        <v>179.73</v>
      </c>
      <c r="I50" s="2">
        <v>279.25</v>
      </c>
    </row>
    <row r="51" spans="1:10">
      <c r="B51" t="s">
        <v>142</v>
      </c>
      <c r="C51" s="52"/>
      <c r="F51" s="2">
        <v>0</v>
      </c>
      <c r="I51" s="2">
        <v>0</v>
      </c>
    </row>
    <row r="52" spans="1:10">
      <c r="B52" t="s">
        <v>25</v>
      </c>
      <c r="C52" s="52"/>
      <c r="F52" s="2">
        <v>0</v>
      </c>
      <c r="I52" s="2">
        <v>878.96</v>
      </c>
    </row>
    <row r="53" spans="1:10" ht="13.5" thickBot="1">
      <c r="B53" t="s">
        <v>143</v>
      </c>
      <c r="C53" s="52"/>
      <c r="F53" s="50">
        <v>0</v>
      </c>
      <c r="I53" s="50">
        <v>0</v>
      </c>
    </row>
    <row r="54" spans="1:10">
      <c r="C54" s="52"/>
      <c r="G54" s="2">
        <f>SUM(F41:F53)</f>
        <v>23166.670000000002</v>
      </c>
      <c r="J54" s="2">
        <f>SUM(I41:I53)</f>
        <v>27762.989999999994</v>
      </c>
    </row>
    <row r="55" spans="1:10">
      <c r="C55" s="52"/>
    </row>
    <row r="56" spans="1:10">
      <c r="C56" s="52"/>
    </row>
    <row r="57" spans="1:10">
      <c r="C57" s="52"/>
    </row>
    <row r="58" spans="1:10">
      <c r="C58" s="52"/>
    </row>
    <row r="59" spans="1:10">
      <c r="C59" s="52"/>
    </row>
    <row r="60" spans="1:10" ht="14.25">
      <c r="A60" s="48" t="s">
        <v>26</v>
      </c>
      <c r="C60" s="52"/>
      <c r="F60" s="45">
        <v>2012</v>
      </c>
      <c r="G60" s="5"/>
      <c r="H60" s="5"/>
      <c r="I60" s="45">
        <v>2011</v>
      </c>
    </row>
    <row r="61" spans="1:10" ht="14.25">
      <c r="A61" s="48"/>
      <c r="C61" s="52"/>
      <c r="F61" s="45" t="s">
        <v>1</v>
      </c>
      <c r="G61" s="47" t="s">
        <v>1</v>
      </c>
      <c r="H61" s="53"/>
      <c r="I61" s="45" t="s">
        <v>1</v>
      </c>
      <c r="J61" s="47" t="s">
        <v>1</v>
      </c>
    </row>
    <row r="62" spans="1:10">
      <c r="C62" s="52"/>
    </row>
    <row r="63" spans="1:10">
      <c r="A63" t="s">
        <v>27</v>
      </c>
      <c r="C63" s="52"/>
      <c r="F63"/>
      <c r="G63"/>
      <c r="H63"/>
      <c r="I63"/>
      <c r="J63"/>
    </row>
    <row r="64" spans="1:10">
      <c r="B64" s="33" t="s">
        <v>162</v>
      </c>
      <c r="C64" s="52"/>
      <c r="F64" s="2">
        <v>0</v>
      </c>
      <c r="G64"/>
      <c r="H64"/>
      <c r="I64">
        <v>670.79</v>
      </c>
      <c r="J64"/>
    </row>
    <row r="65" spans="1:13">
      <c r="B65" t="s">
        <v>28</v>
      </c>
      <c r="C65" s="52"/>
      <c r="F65" s="2">
        <v>79.09</v>
      </c>
      <c r="G65"/>
      <c r="H65"/>
      <c r="I65" s="2">
        <v>0</v>
      </c>
      <c r="J65"/>
    </row>
    <row r="66" spans="1:13">
      <c r="B66" t="s">
        <v>29</v>
      </c>
      <c r="C66" s="52"/>
      <c r="F66" s="2">
        <v>91.43</v>
      </c>
      <c r="G66"/>
      <c r="H66"/>
      <c r="I66" s="2">
        <v>222.61</v>
      </c>
      <c r="J66"/>
      <c r="L66" s="2"/>
    </row>
    <row r="67" spans="1:13">
      <c r="B67" t="s">
        <v>144</v>
      </c>
      <c r="C67" s="52"/>
      <c r="F67" s="2">
        <v>104.7</v>
      </c>
      <c r="G67"/>
      <c r="H67"/>
      <c r="I67" s="2">
        <v>112.23</v>
      </c>
      <c r="J67"/>
      <c r="L67" s="2"/>
    </row>
    <row r="68" spans="1:13">
      <c r="B68" t="s">
        <v>30</v>
      </c>
      <c r="C68" s="52"/>
      <c r="F68" s="3">
        <v>363.5</v>
      </c>
      <c r="G68"/>
      <c r="H68"/>
      <c r="I68" s="3">
        <v>577.46</v>
      </c>
      <c r="J68"/>
      <c r="L68" s="2"/>
    </row>
    <row r="69" spans="1:13">
      <c r="B69" t="s">
        <v>31</v>
      </c>
      <c r="F69" s="2">
        <v>1685.75</v>
      </c>
      <c r="G69"/>
      <c r="H69"/>
      <c r="I69" s="2">
        <v>1627.65</v>
      </c>
      <c r="J69"/>
      <c r="L69" s="2"/>
    </row>
    <row r="70" spans="1:13">
      <c r="B70" t="s">
        <v>32</v>
      </c>
      <c r="F70" s="2">
        <v>16.670000000000002</v>
      </c>
      <c r="G70"/>
      <c r="H70"/>
      <c r="I70" s="2">
        <v>51</v>
      </c>
      <c r="J70"/>
      <c r="L70" s="2"/>
    </row>
    <row r="71" spans="1:13">
      <c r="B71" t="s">
        <v>33</v>
      </c>
      <c r="F71" s="2">
        <v>752.93</v>
      </c>
      <c r="G71"/>
      <c r="H71"/>
      <c r="I71" s="2">
        <v>258.79000000000002</v>
      </c>
      <c r="J71"/>
      <c r="L71" s="2"/>
    </row>
    <row r="72" spans="1:13">
      <c r="B72" t="s">
        <v>34</v>
      </c>
      <c r="F72" s="2">
        <v>391.12</v>
      </c>
      <c r="G72"/>
      <c r="H72"/>
      <c r="I72" s="2">
        <v>314.99</v>
      </c>
      <c r="J72"/>
      <c r="L72" s="2"/>
      <c r="M72" s="2"/>
    </row>
    <row r="73" spans="1:13" ht="13.5" thickBot="1">
      <c r="B73" t="s">
        <v>35</v>
      </c>
      <c r="F73" s="50">
        <v>214.43</v>
      </c>
      <c r="G73"/>
      <c r="H73"/>
      <c r="I73" s="50">
        <v>220.16</v>
      </c>
      <c r="J73"/>
      <c r="M73" s="2"/>
    </row>
    <row r="74" spans="1:13" ht="13.5" thickBot="1">
      <c r="G74" s="2">
        <f>SUM(F64:F73)</f>
        <v>3699.62</v>
      </c>
      <c r="J74" s="2">
        <f>SUM(I64:I73)</f>
        <v>4055.6800000000003</v>
      </c>
      <c r="M74" s="2"/>
    </row>
    <row r="75" spans="1:13">
      <c r="G75" s="51"/>
      <c r="J75" s="51"/>
    </row>
    <row r="76" spans="1:13">
      <c r="B76" s="4" t="s">
        <v>36</v>
      </c>
      <c r="G76" s="2">
        <f>SUM(G41:G74)</f>
        <v>26866.29</v>
      </c>
      <c r="J76" s="2">
        <f>SUM(J41:J74)</f>
        <v>31818.669999999995</v>
      </c>
    </row>
    <row r="78" spans="1:13">
      <c r="A78" s="4" t="s">
        <v>37</v>
      </c>
      <c r="G78" s="54">
        <f>G34-G76</f>
        <v>7431.6999999999971</v>
      </c>
      <c r="H78" s="54"/>
      <c r="I78" s="54"/>
      <c r="J78" s="54">
        <f>J34-J76</f>
        <v>-398.67999999999665</v>
      </c>
    </row>
    <row r="79" spans="1:13">
      <c r="A79" s="4"/>
      <c r="G79" s="54"/>
      <c r="H79" s="54"/>
      <c r="I79" s="54"/>
      <c r="J79" s="54"/>
    </row>
    <row r="80" spans="1:13">
      <c r="A80" t="s">
        <v>38</v>
      </c>
      <c r="B80" s="52"/>
      <c r="F80"/>
      <c r="G80" s="54">
        <v>-1811.24</v>
      </c>
      <c r="H80" s="54"/>
      <c r="I80" s="54"/>
      <c r="J80" s="54">
        <v>-957</v>
      </c>
    </row>
    <row r="81" spans="1:10">
      <c r="A81" t="s">
        <v>153</v>
      </c>
      <c r="B81" s="52"/>
      <c r="F81"/>
      <c r="G81" s="54">
        <v>-1136.79</v>
      </c>
      <c r="H81" s="54"/>
      <c r="I81" s="54"/>
      <c r="J81" s="54">
        <v>-482.9</v>
      </c>
    </row>
    <row r="82" spans="1:10">
      <c r="A82" t="s">
        <v>167</v>
      </c>
      <c r="B82" s="52"/>
      <c r="F82"/>
      <c r="G82" s="54">
        <v>-12.92</v>
      </c>
      <c r="H82" s="54"/>
      <c r="I82" s="54"/>
      <c r="J82" s="54">
        <v>0</v>
      </c>
    </row>
    <row r="83" spans="1:10">
      <c r="B83" s="52"/>
      <c r="F83"/>
      <c r="G83" s="54"/>
      <c r="H83" s="54"/>
      <c r="I83" s="54"/>
      <c r="J83" s="54"/>
    </row>
    <row r="84" spans="1:10">
      <c r="A84" t="s">
        <v>39</v>
      </c>
      <c r="G84" s="54">
        <f>J85</f>
        <v>-4078.2899999999968</v>
      </c>
      <c r="J84" s="54">
        <v>-2239.71</v>
      </c>
    </row>
    <row r="85" spans="1:10" ht="13.5" thickBot="1">
      <c r="A85" t="s">
        <v>40</v>
      </c>
      <c r="G85" s="55">
        <f>SUM(G78:G84)</f>
        <v>392.46000000000049</v>
      </c>
      <c r="J85" s="55">
        <f>SUM(J78:J84)</f>
        <v>-4078.2899999999968</v>
      </c>
    </row>
    <row r="117" spans="1:10">
      <c r="F117"/>
      <c r="G117"/>
      <c r="H117"/>
      <c r="I117"/>
      <c r="J117"/>
    </row>
    <row r="118" spans="1:10" ht="15.75">
      <c r="A118" s="1" t="s">
        <v>66</v>
      </c>
    </row>
    <row r="119" spans="1:10">
      <c r="F119"/>
      <c r="G119"/>
      <c r="H119"/>
      <c r="I119"/>
      <c r="J119"/>
    </row>
    <row r="120" spans="1:10" ht="14.25">
      <c r="F120" s="45">
        <v>2012</v>
      </c>
      <c r="G120" s="47"/>
      <c r="H120" s="47"/>
      <c r="I120" s="45">
        <v>2011</v>
      </c>
      <c r="J120" s="47"/>
    </row>
    <row r="121" spans="1:10" ht="14.25">
      <c r="F121" s="47" t="s">
        <v>1</v>
      </c>
      <c r="G121" s="47" t="s">
        <v>1</v>
      </c>
      <c r="H121" s="47"/>
      <c r="I121" s="47" t="s">
        <v>1</v>
      </c>
      <c r="J121" s="47" t="s">
        <v>1</v>
      </c>
    </row>
    <row r="122" spans="1:10" ht="14.25">
      <c r="A122" s="48" t="s">
        <v>2</v>
      </c>
    </row>
    <row r="123" spans="1:10" ht="13.5" thickBot="1">
      <c r="B123" t="s">
        <v>173</v>
      </c>
      <c r="F123" s="2">
        <v>30</v>
      </c>
      <c r="I123" s="2">
        <v>0</v>
      </c>
    </row>
    <row r="124" spans="1:10">
      <c r="F124" s="51"/>
      <c r="G124" s="2">
        <f>SUM(F123)</f>
        <v>30</v>
      </c>
      <c r="I124" s="51"/>
      <c r="J124" s="2">
        <f>SUM(I123)</f>
        <v>0</v>
      </c>
    </row>
    <row r="125" spans="1:10" ht="14.25">
      <c r="A125" s="48" t="s">
        <v>14</v>
      </c>
    </row>
    <row r="126" spans="1:10" ht="13.5" thickBot="1">
      <c r="B126" s="33" t="s">
        <v>67</v>
      </c>
      <c r="F126" s="2">
        <v>1166.79</v>
      </c>
      <c r="I126" s="2">
        <v>482.9</v>
      </c>
    </row>
    <row r="127" spans="1:10">
      <c r="F127" s="51"/>
      <c r="G127" s="2">
        <f>SUM(F126:F126)</f>
        <v>1166.79</v>
      </c>
      <c r="I127" s="51"/>
      <c r="J127" s="2">
        <f>SUM(I126:I126)</f>
        <v>482.9</v>
      </c>
    </row>
    <row r="128" spans="1:10">
      <c r="F128" s="3"/>
    </row>
    <row r="129" spans="1:10">
      <c r="A129" s="4" t="s">
        <v>37</v>
      </c>
      <c r="G129" s="57">
        <f>G124-G127</f>
        <v>-1136.79</v>
      </c>
      <c r="J129" s="57">
        <f>J124-J127</f>
        <v>-482.9</v>
      </c>
    </row>
    <row r="130" spans="1:10">
      <c r="A130" s="33"/>
      <c r="B130" s="33"/>
      <c r="C130" s="33"/>
      <c r="D130" s="33"/>
      <c r="E130" s="33"/>
      <c r="F130" s="7"/>
      <c r="G130" s="58"/>
      <c r="H130" s="7"/>
      <c r="I130" s="7"/>
      <c r="J130" s="58"/>
    </row>
    <row r="131" spans="1:10">
      <c r="A131" s="33" t="s">
        <v>43</v>
      </c>
      <c r="B131" s="33"/>
      <c r="C131" s="33"/>
      <c r="D131" s="33"/>
      <c r="E131" s="33"/>
      <c r="F131" s="7"/>
      <c r="G131" s="58">
        <v>1136.79</v>
      </c>
      <c r="H131" s="7"/>
      <c r="I131" s="7"/>
      <c r="J131" s="58">
        <v>482.9</v>
      </c>
    </row>
    <row r="132" spans="1:10">
      <c r="A132" s="33"/>
      <c r="B132" s="33"/>
      <c r="C132" s="33"/>
      <c r="D132" s="33"/>
      <c r="E132" s="33"/>
      <c r="F132" s="7"/>
      <c r="G132" s="9"/>
      <c r="H132" s="7"/>
      <c r="I132" s="7"/>
      <c r="J132" s="9"/>
    </row>
    <row r="133" spans="1:10" ht="13.5" thickBot="1">
      <c r="A133" t="s">
        <v>39</v>
      </c>
      <c r="G133" s="2">
        <f>J134</f>
        <v>0</v>
      </c>
      <c r="J133" s="2">
        <v>0</v>
      </c>
    </row>
    <row r="134" spans="1:10" ht="13.5" thickBot="1">
      <c r="A134" t="s">
        <v>40</v>
      </c>
      <c r="G134" s="56">
        <f>SUM(G129:G133)</f>
        <v>0</v>
      </c>
      <c r="J134" s="56">
        <f>SUM(J129:J133)</f>
        <v>0</v>
      </c>
    </row>
    <row r="135" spans="1:10">
      <c r="G135" s="3"/>
      <c r="J135" s="3"/>
    </row>
    <row r="136" spans="1:10">
      <c r="G136" s="3"/>
      <c r="J136" s="3"/>
    </row>
    <row r="137" spans="1:10" ht="12.75" customHeight="1">
      <c r="A137" s="1" t="s">
        <v>44</v>
      </c>
    </row>
    <row r="138" spans="1:10" ht="12.75" customHeight="1"/>
    <row r="139" spans="1:10" ht="14.25">
      <c r="F139" s="45">
        <v>2012</v>
      </c>
      <c r="G139" s="47"/>
      <c r="H139" s="47"/>
      <c r="I139" s="45">
        <v>2011</v>
      </c>
      <c r="J139" s="47"/>
    </row>
    <row r="140" spans="1:10" ht="14.25">
      <c r="F140" s="47" t="s">
        <v>1</v>
      </c>
      <c r="G140" s="47" t="s">
        <v>1</v>
      </c>
      <c r="H140" s="47"/>
      <c r="I140" s="47" t="s">
        <v>1</v>
      </c>
      <c r="J140" s="47" t="s">
        <v>1</v>
      </c>
    </row>
    <row r="141" spans="1:10" ht="14.25">
      <c r="A141" s="48" t="s">
        <v>2</v>
      </c>
    </row>
    <row r="142" spans="1:10" ht="13.5" thickBot="1">
      <c r="B142" t="s">
        <v>45</v>
      </c>
      <c r="F142" s="54">
        <v>583.70000000000005</v>
      </c>
      <c r="I142" s="54">
        <v>460.59</v>
      </c>
    </row>
    <row r="143" spans="1:10">
      <c r="F143" s="51"/>
      <c r="G143" s="2">
        <f>SUM(F142:F142)</f>
        <v>583.70000000000005</v>
      </c>
      <c r="I143" s="51"/>
      <c r="J143" s="2">
        <f>SUM(I142:I142)</f>
        <v>460.59</v>
      </c>
    </row>
    <row r="144" spans="1:10" ht="14.25">
      <c r="A144" s="48" t="s">
        <v>14</v>
      </c>
    </row>
    <row r="145" spans="1:10" ht="13.5" thickBot="1">
      <c r="F145" s="2">
        <v>0</v>
      </c>
      <c r="I145" s="2">
        <v>0</v>
      </c>
    </row>
    <row r="146" spans="1:10">
      <c r="F146" s="51"/>
      <c r="G146" s="2">
        <f>SUM(F145:F145)</f>
        <v>0</v>
      </c>
      <c r="I146" s="51"/>
      <c r="J146" s="2">
        <f>SUM(I145:I145)</f>
        <v>0</v>
      </c>
    </row>
    <row r="147" spans="1:10">
      <c r="F147" s="3"/>
      <c r="I147" s="3"/>
    </row>
    <row r="148" spans="1:10">
      <c r="A148" s="4" t="s">
        <v>37</v>
      </c>
      <c r="G148" s="57">
        <f>G143-G146</f>
        <v>583.70000000000005</v>
      </c>
      <c r="J148" s="57">
        <f>J143-J146</f>
        <v>460.59</v>
      </c>
    </row>
    <row r="150" spans="1:10" ht="13.5" thickBot="1">
      <c r="A150" t="s">
        <v>39</v>
      </c>
      <c r="G150" s="2">
        <f>J151</f>
        <v>66151.539999999994</v>
      </c>
      <c r="J150" s="2">
        <v>65690.95</v>
      </c>
    </row>
    <row r="151" spans="1:10" ht="13.5" thickBot="1">
      <c r="A151" t="s">
        <v>40</v>
      </c>
      <c r="G151" s="56">
        <f>G150+G148</f>
        <v>66735.239999999991</v>
      </c>
      <c r="J151" s="56">
        <f>J150+J148</f>
        <v>66151.539999999994</v>
      </c>
    </row>
    <row r="152" spans="1:10">
      <c r="G152" s="3"/>
      <c r="J152" s="3"/>
    </row>
    <row r="153" spans="1:10">
      <c r="F153"/>
      <c r="G153"/>
      <c r="H153"/>
      <c r="I153"/>
      <c r="J153"/>
    </row>
    <row r="154" spans="1:10" ht="15.75">
      <c r="A154" s="1" t="s">
        <v>175</v>
      </c>
    </row>
    <row r="155" spans="1:10">
      <c r="F155"/>
      <c r="G155"/>
      <c r="H155"/>
      <c r="I155"/>
      <c r="J155"/>
    </row>
    <row r="156" spans="1:10" ht="14.25">
      <c r="F156" s="45">
        <v>2012</v>
      </c>
      <c r="G156" s="47"/>
      <c r="H156" s="47"/>
      <c r="I156" s="45">
        <v>2011</v>
      </c>
      <c r="J156" s="47"/>
    </row>
    <row r="157" spans="1:10" ht="14.25">
      <c r="F157" s="47" t="s">
        <v>1</v>
      </c>
      <c r="G157" s="47" t="s">
        <v>1</v>
      </c>
      <c r="H157" s="47"/>
      <c r="I157" s="47" t="s">
        <v>1</v>
      </c>
      <c r="J157" s="47" t="s">
        <v>1</v>
      </c>
    </row>
    <row r="158" spans="1:10" ht="14.25">
      <c r="A158" s="48" t="s">
        <v>2</v>
      </c>
    </row>
    <row r="159" spans="1:10" ht="13.5" thickBot="1">
      <c r="F159" s="2">
        <v>0</v>
      </c>
      <c r="I159" s="2">
        <v>0</v>
      </c>
    </row>
    <row r="160" spans="1:10">
      <c r="F160" s="51"/>
      <c r="G160" s="2">
        <f>SUM(F159)</f>
        <v>0</v>
      </c>
      <c r="I160" s="51"/>
      <c r="J160" s="2">
        <f>SUM(I159)</f>
        <v>0</v>
      </c>
    </row>
    <row r="161" spans="1:10" ht="14.25">
      <c r="A161" s="48" t="s">
        <v>14</v>
      </c>
    </row>
    <row r="162" spans="1:10" ht="13.5" thickBot="1">
      <c r="B162" s="33"/>
      <c r="F162" s="2">
        <v>0</v>
      </c>
      <c r="I162" s="2">
        <v>0</v>
      </c>
    </row>
    <row r="163" spans="1:10">
      <c r="F163" s="51"/>
      <c r="G163" s="2">
        <f>SUM(F162)</f>
        <v>0</v>
      </c>
      <c r="I163" s="51"/>
      <c r="J163" s="2">
        <f>SUM(I162)</f>
        <v>0</v>
      </c>
    </row>
    <row r="164" spans="1:10">
      <c r="F164" s="3"/>
    </row>
    <row r="165" spans="1:10">
      <c r="A165" s="4" t="s">
        <v>37</v>
      </c>
      <c r="G165" s="57">
        <f>G160-G163</f>
        <v>0</v>
      </c>
      <c r="J165" s="57">
        <f>J160-J163</f>
        <v>0</v>
      </c>
    </row>
    <row r="166" spans="1:10">
      <c r="A166" s="33"/>
      <c r="B166" s="33"/>
      <c r="C166" s="33"/>
      <c r="D166" s="33"/>
      <c r="E166" s="33"/>
      <c r="F166" s="7"/>
      <c r="G166" s="58"/>
      <c r="H166" s="7"/>
      <c r="I166" s="7"/>
      <c r="J166" s="58"/>
    </row>
    <row r="167" spans="1:10" ht="13.5" thickBot="1">
      <c r="A167" t="s">
        <v>39</v>
      </c>
      <c r="G167" s="2">
        <f>J168</f>
        <v>750</v>
      </c>
      <c r="J167" s="2">
        <v>750</v>
      </c>
    </row>
    <row r="168" spans="1:10" ht="13.5" thickBot="1">
      <c r="A168" t="s">
        <v>40</v>
      </c>
      <c r="G168" s="56">
        <f>SUM(G165:G167)</f>
        <v>750</v>
      </c>
      <c r="J168" s="56">
        <f>SUM(J165:J167)</f>
        <v>750</v>
      </c>
    </row>
    <row r="169" spans="1:10">
      <c r="G169" s="3"/>
      <c r="J169" s="3"/>
    </row>
    <row r="170" spans="1:10">
      <c r="G170" s="3"/>
      <c r="J170" s="3"/>
    </row>
    <row r="171" spans="1:10">
      <c r="G171" s="3"/>
      <c r="J171" s="3"/>
    </row>
    <row r="172" spans="1:10">
      <c r="G172" s="3"/>
      <c r="J172" s="3"/>
    </row>
    <row r="173" spans="1:10">
      <c r="G173" s="3"/>
      <c r="J173" s="3"/>
    </row>
    <row r="174" spans="1:10" ht="15.75">
      <c r="A174" s="1" t="s">
        <v>46</v>
      </c>
    </row>
    <row r="176" spans="1:10" ht="14.25">
      <c r="F176" s="45">
        <v>2012</v>
      </c>
      <c r="G176" s="47"/>
      <c r="H176" s="47"/>
      <c r="I176" s="45">
        <v>2011</v>
      </c>
      <c r="J176" s="47"/>
    </row>
    <row r="177" spans="1:10" ht="14.25">
      <c r="F177" s="47" t="s">
        <v>1</v>
      </c>
      <c r="G177" s="47" t="s">
        <v>1</v>
      </c>
      <c r="H177" s="47"/>
      <c r="I177" s="47" t="s">
        <v>1</v>
      </c>
      <c r="J177" s="47" t="s">
        <v>1</v>
      </c>
    </row>
    <row r="178" spans="1:10" ht="14.25">
      <c r="A178" s="48" t="s">
        <v>2</v>
      </c>
    </row>
    <row r="179" spans="1:10" ht="13.5" thickBot="1">
      <c r="F179" s="2">
        <v>0</v>
      </c>
      <c r="I179" s="2">
        <v>0</v>
      </c>
    </row>
    <row r="180" spans="1:10">
      <c r="F180" s="51"/>
      <c r="G180" s="2">
        <f>SUM(F179:F179)</f>
        <v>0</v>
      </c>
      <c r="I180" s="51"/>
      <c r="J180" s="2">
        <f>SUM(I179:I179)</f>
        <v>0</v>
      </c>
    </row>
    <row r="181" spans="1:10" ht="14.25">
      <c r="A181" s="48" t="s">
        <v>14</v>
      </c>
    </row>
    <row r="182" spans="1:10" ht="13.5" thickBot="1">
      <c r="F182" s="2">
        <v>17.8</v>
      </c>
      <c r="I182" s="2">
        <v>9</v>
      </c>
    </row>
    <row r="183" spans="1:10">
      <c r="F183" s="51"/>
      <c r="G183" s="2">
        <f>SUM(F182:F182)</f>
        <v>17.8</v>
      </c>
      <c r="I183" s="51"/>
      <c r="J183" s="2">
        <f>SUM(I182:I182)</f>
        <v>9</v>
      </c>
    </row>
    <row r="184" spans="1:10">
      <c r="F184" s="3"/>
    </row>
    <row r="185" spans="1:10">
      <c r="A185" s="4" t="s">
        <v>37</v>
      </c>
      <c r="G185" s="57">
        <f>G180-G183</f>
        <v>-17.8</v>
      </c>
      <c r="J185" s="57">
        <f>J180-J183</f>
        <v>-9</v>
      </c>
    </row>
    <row r="186" spans="1:10">
      <c r="A186" s="4"/>
      <c r="G186" s="57"/>
      <c r="J186" s="57"/>
    </row>
    <row r="187" spans="1:10">
      <c r="A187" t="s">
        <v>43</v>
      </c>
      <c r="B187" s="52"/>
      <c r="F187"/>
      <c r="G187" s="54">
        <v>12.92</v>
      </c>
      <c r="H187" s="54"/>
      <c r="I187" s="54"/>
      <c r="J187" s="54">
        <v>0</v>
      </c>
    </row>
    <row r="188" spans="1:10">
      <c r="A188" s="4"/>
      <c r="G188" s="3"/>
      <c r="J188" s="3"/>
    </row>
    <row r="189" spans="1:10" ht="13.5" thickBot="1">
      <c r="A189" t="s">
        <v>39</v>
      </c>
      <c r="G189" s="2">
        <f>J190</f>
        <v>4.8800000000000008</v>
      </c>
      <c r="J189" s="2">
        <v>13.88</v>
      </c>
    </row>
    <row r="190" spans="1:10" ht="13.5" thickBot="1">
      <c r="A190" t="s">
        <v>40</v>
      </c>
      <c r="G190" s="56">
        <f>G189+G187+G185</f>
        <v>0</v>
      </c>
      <c r="J190" s="56">
        <f>J189+J187+J185</f>
        <v>4.8800000000000008</v>
      </c>
    </row>
    <row r="191" spans="1:10">
      <c r="G191" s="3"/>
      <c r="J191" s="3"/>
    </row>
    <row r="192" spans="1:10">
      <c r="F192"/>
      <c r="G192"/>
      <c r="H192"/>
      <c r="I192"/>
      <c r="J192"/>
    </row>
    <row r="193" spans="1:10" ht="15.75">
      <c r="A193" s="1" t="s">
        <v>49</v>
      </c>
    </row>
    <row r="194" spans="1:10">
      <c r="F194"/>
      <c r="G194"/>
      <c r="H194"/>
      <c r="I194"/>
      <c r="J194"/>
    </row>
    <row r="195" spans="1:10" ht="14.25">
      <c r="F195" s="45">
        <v>2012</v>
      </c>
      <c r="G195" s="47"/>
      <c r="H195" s="47"/>
      <c r="I195" s="45">
        <v>2011</v>
      </c>
      <c r="J195" s="47"/>
    </row>
    <row r="196" spans="1:10" ht="14.25">
      <c r="F196" s="47" t="s">
        <v>1</v>
      </c>
      <c r="G196" s="47" t="s">
        <v>1</v>
      </c>
      <c r="H196" s="47"/>
      <c r="I196" s="47" t="s">
        <v>1</v>
      </c>
      <c r="J196" s="47" t="s">
        <v>1</v>
      </c>
    </row>
    <row r="197" spans="1:10" ht="14.25">
      <c r="A197" s="48" t="s">
        <v>2</v>
      </c>
    </row>
    <row r="198" spans="1:10" ht="13.5" thickBot="1">
      <c r="F198" s="2">
        <v>0</v>
      </c>
      <c r="I198" s="2">
        <v>0</v>
      </c>
    </row>
    <row r="199" spans="1:10">
      <c r="F199" s="51"/>
      <c r="G199" s="2">
        <f>SUM(F198)</f>
        <v>0</v>
      </c>
      <c r="I199" s="51"/>
      <c r="J199" s="2">
        <f>SUM(I198)</f>
        <v>0</v>
      </c>
    </row>
    <row r="200" spans="1:10" ht="14.25">
      <c r="A200" s="48" t="s">
        <v>14</v>
      </c>
    </row>
    <row r="201" spans="1:10" ht="13.5" thickBot="1">
      <c r="B201" s="33"/>
      <c r="F201" s="2">
        <v>0</v>
      </c>
      <c r="I201" s="2">
        <v>0</v>
      </c>
    </row>
    <row r="202" spans="1:10">
      <c r="F202" s="51"/>
      <c r="G202" s="2">
        <f>SUM(F201)</f>
        <v>0</v>
      </c>
      <c r="I202" s="51"/>
      <c r="J202" s="2">
        <f>SUM(I201)</f>
        <v>0</v>
      </c>
    </row>
    <row r="203" spans="1:10">
      <c r="F203" s="3"/>
    </row>
    <row r="204" spans="1:10">
      <c r="A204" s="4" t="s">
        <v>37</v>
      </c>
      <c r="G204" s="57">
        <f>G199-G202</f>
        <v>0</v>
      </c>
      <c r="J204" s="57">
        <f>J199-J202</f>
        <v>0</v>
      </c>
    </row>
    <row r="205" spans="1:10">
      <c r="A205" s="33"/>
      <c r="B205" s="33"/>
      <c r="C205" s="33"/>
      <c r="D205" s="33"/>
      <c r="E205" s="33"/>
      <c r="F205" s="7"/>
      <c r="G205" s="58"/>
      <c r="H205" s="7"/>
      <c r="I205" s="7"/>
      <c r="J205" s="58"/>
    </row>
    <row r="206" spans="1:10" ht="13.5" thickBot="1">
      <c r="A206" t="s">
        <v>39</v>
      </c>
      <c r="G206" s="2">
        <f>J207</f>
        <v>8482.49</v>
      </c>
      <c r="J206" s="2">
        <v>8482.49</v>
      </c>
    </row>
    <row r="207" spans="1:10" ht="13.5" thickBot="1">
      <c r="A207" t="s">
        <v>40</v>
      </c>
      <c r="G207" s="56">
        <f>SUM(G204:G206)</f>
        <v>8482.49</v>
      </c>
      <c r="J207" s="56">
        <f>SUM(J204:J206)</f>
        <v>8482.49</v>
      </c>
    </row>
    <row r="208" spans="1:10">
      <c r="G208" s="3"/>
      <c r="J208" s="3"/>
    </row>
    <row r="209" spans="1:10">
      <c r="G209" s="3"/>
      <c r="J209" s="3"/>
    </row>
    <row r="210" spans="1:10" ht="15.75">
      <c r="A210" s="1" t="s">
        <v>50</v>
      </c>
    </row>
    <row r="212" spans="1:10" ht="14.25">
      <c r="F212" s="45">
        <v>2012</v>
      </c>
      <c r="G212" s="47"/>
      <c r="H212" s="47"/>
      <c r="I212" s="45">
        <v>2011</v>
      </c>
      <c r="J212" s="47"/>
    </row>
    <row r="213" spans="1:10" ht="14.25">
      <c r="F213" s="47" t="s">
        <v>1</v>
      </c>
      <c r="G213" s="47" t="s">
        <v>1</v>
      </c>
      <c r="H213" s="47"/>
      <c r="I213" s="47" t="s">
        <v>1</v>
      </c>
      <c r="J213" s="47" t="s">
        <v>1</v>
      </c>
    </row>
    <row r="214" spans="1:10" ht="14.25">
      <c r="A214" s="48" t="s">
        <v>2</v>
      </c>
    </row>
    <row r="215" spans="1:10" ht="13.5" thickBot="1">
      <c r="B215" t="s">
        <v>51</v>
      </c>
      <c r="F215" s="2">
        <v>55</v>
      </c>
      <c r="I215" s="2">
        <v>30</v>
      </c>
    </row>
    <row r="216" spans="1:10">
      <c r="F216" s="51"/>
      <c r="G216" s="2">
        <f>SUM(F215:F215)</f>
        <v>55</v>
      </c>
      <c r="I216" s="51"/>
      <c r="J216" s="2">
        <f>SUM(I215:I215)</f>
        <v>30</v>
      </c>
    </row>
    <row r="217" spans="1:10" ht="14.25">
      <c r="A217" s="48" t="s">
        <v>14</v>
      </c>
    </row>
    <row r="218" spans="1:10" ht="13.5" thickBot="1">
      <c r="F218" s="2">
        <v>0</v>
      </c>
      <c r="I218" s="2">
        <v>0</v>
      </c>
    </row>
    <row r="219" spans="1:10">
      <c r="F219" s="51"/>
      <c r="G219" s="2">
        <f>SUM(F218:F218)</f>
        <v>0</v>
      </c>
      <c r="I219" s="51"/>
      <c r="J219" s="2">
        <f>SUM(I218:I218)</f>
        <v>0</v>
      </c>
    </row>
    <row r="220" spans="1:10">
      <c r="F220" s="3"/>
    </row>
    <row r="221" spans="1:10">
      <c r="A221" s="4" t="s">
        <v>37</v>
      </c>
      <c r="G221" s="57">
        <f>G216-G219</f>
        <v>55</v>
      </c>
      <c r="J221" s="57">
        <f>J216-J219</f>
        <v>30</v>
      </c>
    </row>
    <row r="222" spans="1:10">
      <c r="A222" s="4"/>
      <c r="G222" s="3"/>
      <c r="J222" s="3"/>
    </row>
    <row r="223" spans="1:10" ht="13.5" thickBot="1">
      <c r="A223" t="s">
        <v>39</v>
      </c>
      <c r="G223" s="2">
        <f>J224</f>
        <v>300</v>
      </c>
      <c r="J223" s="2">
        <v>270</v>
      </c>
    </row>
    <row r="224" spans="1:10" ht="13.5" thickBot="1">
      <c r="A224" t="s">
        <v>40</v>
      </c>
      <c r="G224" s="56">
        <f>G223+G221</f>
        <v>355</v>
      </c>
      <c r="J224" s="56">
        <f>J223+J221</f>
        <v>300</v>
      </c>
    </row>
    <row r="225" spans="1:10">
      <c r="G225" s="3"/>
      <c r="J225" s="3"/>
    </row>
    <row r="226" spans="1:10">
      <c r="G226" s="3"/>
      <c r="J226" s="3"/>
    </row>
    <row r="227" spans="1:10">
      <c r="G227" s="3"/>
      <c r="J227" s="3"/>
    </row>
    <row r="228" spans="1:10">
      <c r="G228" s="3"/>
      <c r="J228" s="3"/>
    </row>
    <row r="229" spans="1:10">
      <c r="G229" s="3"/>
      <c r="J229" s="3"/>
    </row>
    <row r="230" spans="1:10" ht="15.75">
      <c r="A230" s="1" t="s">
        <v>52</v>
      </c>
    </row>
    <row r="232" spans="1:10" ht="14.25">
      <c r="F232" s="45">
        <v>2012</v>
      </c>
      <c r="G232" s="47"/>
      <c r="H232" s="47"/>
      <c r="I232" s="45">
        <v>2011</v>
      </c>
      <c r="J232" s="47"/>
    </row>
    <row r="233" spans="1:10" ht="14.25">
      <c r="F233" s="47" t="s">
        <v>1</v>
      </c>
      <c r="G233" s="47" t="s">
        <v>1</v>
      </c>
      <c r="H233" s="47"/>
      <c r="I233" s="47" t="s">
        <v>1</v>
      </c>
      <c r="J233" s="47" t="s">
        <v>1</v>
      </c>
    </row>
    <row r="234" spans="1:10" ht="14.25">
      <c r="A234" s="48" t="s">
        <v>2</v>
      </c>
    </row>
    <row r="235" spans="1:10">
      <c r="B235" t="s">
        <v>45</v>
      </c>
      <c r="F235" s="2">
        <v>190.85</v>
      </c>
      <c r="I235" s="2">
        <v>185.39</v>
      </c>
    </row>
    <row r="236" spans="1:10" ht="13.5" thickBot="1">
      <c r="B236" t="s">
        <v>53</v>
      </c>
      <c r="F236" s="2">
        <v>2868.74</v>
      </c>
      <c r="I236" s="2">
        <v>2774.21</v>
      </c>
    </row>
    <row r="237" spans="1:10">
      <c r="F237" s="51"/>
      <c r="G237" s="2">
        <f>SUM(F235:F236)</f>
        <v>3059.5899999999997</v>
      </c>
      <c r="I237" s="51"/>
      <c r="J237" s="2">
        <f>SUM(I235:I236)</f>
        <v>2959.6</v>
      </c>
    </row>
    <row r="238" spans="1:10" ht="14.25">
      <c r="A238" s="48" t="s">
        <v>14</v>
      </c>
    </row>
    <row r="239" spans="1:10" ht="13.5" thickBot="1">
      <c r="F239" s="2">
        <v>0</v>
      </c>
      <c r="I239" s="2">
        <v>0</v>
      </c>
    </row>
    <row r="240" spans="1:10">
      <c r="F240" s="51"/>
      <c r="G240" s="2">
        <f>SUM(F239:F239)</f>
        <v>0</v>
      </c>
      <c r="I240" s="51"/>
      <c r="J240" s="2">
        <f>SUM(I239:I239)</f>
        <v>0</v>
      </c>
    </row>
    <row r="241" spans="1:10">
      <c r="F241" s="3"/>
    </row>
    <row r="242" spans="1:10">
      <c r="A242" s="4" t="s">
        <v>37</v>
      </c>
      <c r="G242" s="57">
        <f>G237-G240</f>
        <v>3059.5899999999997</v>
      </c>
      <c r="J242" s="57">
        <f>J237-J240</f>
        <v>2959.6</v>
      </c>
    </row>
    <row r="243" spans="1:10">
      <c r="A243" s="4"/>
      <c r="G243" s="57"/>
      <c r="J243" s="57"/>
    </row>
    <row r="244" spans="1:10" s="33" customFormat="1">
      <c r="A244" s="33" t="s">
        <v>154</v>
      </c>
      <c r="F244" s="7"/>
      <c r="G244" s="58">
        <v>0</v>
      </c>
      <c r="H244" s="7"/>
      <c r="I244" s="7"/>
      <c r="J244" s="58">
        <v>0</v>
      </c>
    </row>
    <row r="245" spans="1:10">
      <c r="A245" s="33" t="s">
        <v>145</v>
      </c>
      <c r="F245"/>
      <c r="G245" s="57">
        <v>0</v>
      </c>
      <c r="H245"/>
      <c r="I245"/>
      <c r="J245" s="57">
        <v>0</v>
      </c>
    </row>
    <row r="246" spans="1:10">
      <c r="A246" s="4"/>
      <c r="G246" s="3"/>
      <c r="J246" s="3"/>
    </row>
    <row r="247" spans="1:10" ht="13.5" thickBot="1">
      <c r="A247" t="s">
        <v>39</v>
      </c>
      <c r="G247" s="2">
        <f>J248</f>
        <v>28550.89</v>
      </c>
      <c r="J247" s="2">
        <v>25591.29</v>
      </c>
    </row>
    <row r="248" spans="1:10" ht="13.5" thickBot="1">
      <c r="A248" t="s">
        <v>40</v>
      </c>
      <c r="G248" s="56">
        <f>SUM(G242:G247)</f>
        <v>31610.48</v>
      </c>
      <c r="J248" s="56">
        <f>SUM(J242:J247)</f>
        <v>28550.89</v>
      </c>
    </row>
    <row r="249" spans="1:10">
      <c r="G249" s="3"/>
      <c r="J249" s="3"/>
    </row>
    <row r="251" spans="1:10" ht="15.75">
      <c r="A251" s="1" t="s">
        <v>179</v>
      </c>
    </row>
    <row r="253" spans="1:10" ht="14.25">
      <c r="F253" s="45">
        <v>2012</v>
      </c>
      <c r="G253" s="47"/>
      <c r="H253" s="47"/>
      <c r="I253" s="45">
        <v>2011</v>
      </c>
      <c r="J253" s="47"/>
    </row>
    <row r="254" spans="1:10" ht="14.25">
      <c r="F254" s="47" t="s">
        <v>1</v>
      </c>
      <c r="G254" s="47" t="s">
        <v>1</v>
      </c>
      <c r="H254" s="47"/>
      <c r="I254" s="47" t="s">
        <v>1</v>
      </c>
      <c r="J254" s="47" t="s">
        <v>1</v>
      </c>
    </row>
    <row r="255" spans="1:10" ht="14.25">
      <c r="A255" s="48" t="s">
        <v>2</v>
      </c>
    </row>
    <row r="256" spans="1:10" ht="14.25">
      <c r="A256" s="48"/>
      <c r="B256" t="s">
        <v>47</v>
      </c>
      <c r="F256" s="2">
        <v>50</v>
      </c>
      <c r="I256" s="2">
        <v>0</v>
      </c>
    </row>
    <row r="257" spans="1:10" ht="14.25">
      <c r="A257" s="48"/>
      <c r="B257" s="33" t="s">
        <v>180</v>
      </c>
      <c r="F257" s="2">
        <v>825</v>
      </c>
      <c r="I257" s="2">
        <v>0</v>
      </c>
    </row>
    <row r="258" spans="1:10" ht="15" thickBot="1">
      <c r="A258" s="48"/>
      <c r="B258" t="s">
        <v>41</v>
      </c>
      <c r="F258" s="2">
        <v>899</v>
      </c>
      <c r="I258" s="2">
        <v>858</v>
      </c>
    </row>
    <row r="259" spans="1:10">
      <c r="F259" s="51"/>
      <c r="G259" s="2">
        <f>SUM(F256:F258)</f>
        <v>1774</v>
      </c>
      <c r="I259" s="51"/>
      <c r="J259" s="2">
        <f>SUM(I256:I258)</f>
        <v>858</v>
      </c>
    </row>
    <row r="260" spans="1:10" ht="14.25">
      <c r="A260" s="48" t="s">
        <v>14</v>
      </c>
    </row>
    <row r="261" spans="1:10" ht="14.25">
      <c r="A261" s="48"/>
      <c r="B261" t="s">
        <v>172</v>
      </c>
      <c r="F261" s="2">
        <v>720</v>
      </c>
      <c r="I261" s="2">
        <v>0</v>
      </c>
    </row>
    <row r="262" spans="1:10" ht="13.5" thickBot="1">
      <c r="B262" s="33" t="s">
        <v>42</v>
      </c>
      <c r="F262" s="7">
        <v>2040.24</v>
      </c>
      <c r="I262" s="2">
        <v>1815</v>
      </c>
    </row>
    <row r="263" spans="1:10">
      <c r="F263" s="51"/>
      <c r="G263" s="2">
        <f>SUM(F261:F262)</f>
        <v>2760.24</v>
      </c>
      <c r="I263" s="51"/>
      <c r="J263" s="2">
        <f>SUM(I262:I262)</f>
        <v>1815</v>
      </c>
    </row>
    <row r="264" spans="1:10">
      <c r="F264" s="3"/>
    </row>
    <row r="265" spans="1:10" ht="12.75" customHeight="1">
      <c r="A265" s="4" t="s">
        <v>37</v>
      </c>
      <c r="G265" s="54">
        <f>G259-G263</f>
        <v>-986.23999999999978</v>
      </c>
      <c r="J265" s="54">
        <f>J259-J263</f>
        <v>-957</v>
      </c>
    </row>
    <row r="266" spans="1:10">
      <c r="A266" s="4"/>
      <c r="G266" s="54"/>
      <c r="J266" s="54"/>
    </row>
    <row r="267" spans="1:10">
      <c r="A267" t="s">
        <v>43</v>
      </c>
      <c r="B267" s="52"/>
      <c r="F267"/>
      <c r="G267" s="54">
        <v>1811.24</v>
      </c>
      <c r="H267" s="54"/>
      <c r="I267" s="54"/>
      <c r="J267" s="54">
        <v>957</v>
      </c>
    </row>
    <row r="268" spans="1:10">
      <c r="A268" s="4"/>
      <c r="G268" s="3"/>
      <c r="J268" s="3"/>
    </row>
    <row r="269" spans="1:10" ht="13.5" thickBot="1">
      <c r="A269" t="s">
        <v>39</v>
      </c>
      <c r="G269" s="2">
        <f>J270</f>
        <v>0</v>
      </c>
      <c r="J269" s="2">
        <v>0</v>
      </c>
    </row>
    <row r="270" spans="1:10" ht="13.5" thickBot="1">
      <c r="A270" t="s">
        <v>40</v>
      </c>
      <c r="G270" s="56">
        <f>SUM(G265:G269)</f>
        <v>825.00000000000023</v>
      </c>
      <c r="J270" s="56">
        <f>SUM(J265:J269)</f>
        <v>0</v>
      </c>
    </row>
    <row r="271" spans="1:10">
      <c r="G271" s="3"/>
      <c r="J271" s="3"/>
    </row>
    <row r="272" spans="1:10">
      <c r="G272" s="3"/>
      <c r="J272" s="3"/>
    </row>
    <row r="273" spans="1:10">
      <c r="G273" s="3"/>
      <c r="J273" s="3"/>
    </row>
    <row r="274" spans="1:10">
      <c r="G274" s="3"/>
      <c r="J274" s="3"/>
    </row>
    <row r="275" spans="1:10">
      <c r="G275" s="3"/>
      <c r="J275" s="3"/>
    </row>
    <row r="276" spans="1:10">
      <c r="G276" s="3"/>
      <c r="J276" s="3"/>
    </row>
    <row r="277" spans="1:10">
      <c r="G277" s="3"/>
      <c r="J277" s="3"/>
    </row>
    <row r="278" spans="1:10">
      <c r="G278" s="3"/>
      <c r="J278" s="3"/>
    </row>
    <row r="279" spans="1:10">
      <c r="G279" s="3"/>
      <c r="J279" s="3"/>
    </row>
    <row r="280" spans="1:10">
      <c r="G280" s="3"/>
      <c r="J280" s="3"/>
    </row>
    <row r="281" spans="1:10">
      <c r="G281" s="3"/>
      <c r="J281" s="3"/>
    </row>
    <row r="282" spans="1:10">
      <c r="G282" s="3"/>
      <c r="J282" s="3"/>
    </row>
    <row r="283" spans="1:10">
      <c r="G283" s="3"/>
      <c r="J283" s="3"/>
    </row>
    <row r="284" spans="1:10">
      <c r="G284" s="3"/>
      <c r="J284" s="3"/>
    </row>
    <row r="285" spans="1:10">
      <c r="G285" s="3"/>
      <c r="J285" s="3"/>
    </row>
    <row r="286" spans="1:10" ht="15.75">
      <c r="A286" s="1" t="s">
        <v>151</v>
      </c>
    </row>
    <row r="288" spans="1:10" ht="14.25">
      <c r="F288" s="45">
        <v>2012</v>
      </c>
      <c r="G288" s="47"/>
      <c r="H288" s="47"/>
      <c r="I288" s="45">
        <v>2011</v>
      </c>
      <c r="J288" s="47"/>
    </row>
    <row r="289" spans="1:10" ht="14.25">
      <c r="F289" s="47" t="s">
        <v>1</v>
      </c>
      <c r="G289" s="47" t="s">
        <v>1</v>
      </c>
      <c r="H289" s="47"/>
      <c r="I289" s="47" t="s">
        <v>1</v>
      </c>
      <c r="J289" s="47" t="s">
        <v>1</v>
      </c>
    </row>
    <row r="290" spans="1:10" ht="14.25">
      <c r="A290" s="48" t="s">
        <v>2</v>
      </c>
    </row>
    <row r="291" spans="1:10">
      <c r="B291" t="s">
        <v>7</v>
      </c>
      <c r="F291" s="2">
        <v>70</v>
      </c>
      <c r="I291" s="2">
        <v>60</v>
      </c>
    </row>
    <row r="292" spans="1:10">
      <c r="B292" t="s">
        <v>152</v>
      </c>
      <c r="F292" s="2">
        <v>150</v>
      </c>
      <c r="I292" s="2">
        <v>100</v>
      </c>
    </row>
    <row r="293" spans="1:10">
      <c r="B293" t="s">
        <v>48</v>
      </c>
      <c r="F293" s="2">
        <v>16.920000000000002</v>
      </c>
      <c r="I293" s="2">
        <v>16.920000000000002</v>
      </c>
    </row>
    <row r="294" spans="1:10" ht="13.5" thickBot="1">
      <c r="B294" t="s">
        <v>45</v>
      </c>
      <c r="F294" s="2">
        <v>2.2599999999999998</v>
      </c>
      <c r="I294" s="2">
        <v>2.2200000000000002</v>
      </c>
    </row>
    <row r="295" spans="1:10">
      <c r="F295" s="51"/>
      <c r="G295" s="2">
        <f>SUM(F291:F294)</f>
        <v>239.18</v>
      </c>
      <c r="I295" s="51"/>
      <c r="J295" s="2">
        <f>SUM(I291:I294)</f>
        <v>179.14000000000001</v>
      </c>
    </row>
    <row r="296" spans="1:10" ht="14.25">
      <c r="A296" s="48" t="s">
        <v>14</v>
      </c>
    </row>
    <row r="297" spans="1:10" ht="13.5" thickBot="1">
      <c r="B297" s="33" t="s">
        <v>155</v>
      </c>
      <c r="F297" s="2">
        <v>157.80000000000001</v>
      </c>
      <c r="I297" s="2">
        <v>151.91999999999999</v>
      </c>
    </row>
    <row r="298" spans="1:10">
      <c r="F298" s="51"/>
      <c r="G298" s="2">
        <f>SUM(F297:F297)</f>
        <v>157.80000000000001</v>
      </c>
      <c r="I298" s="51"/>
      <c r="J298" s="2">
        <f>SUM(I297:I297)</f>
        <v>151.91999999999999</v>
      </c>
    </row>
    <row r="299" spans="1:10">
      <c r="F299" s="3"/>
      <c r="I299" s="3"/>
    </row>
    <row r="300" spans="1:10">
      <c r="A300" s="4" t="s">
        <v>37</v>
      </c>
      <c r="G300" s="54">
        <f>G295-G298</f>
        <v>81.38</v>
      </c>
      <c r="J300" s="54">
        <f>J295-J298</f>
        <v>27.220000000000027</v>
      </c>
    </row>
    <row r="302" spans="1:10" ht="13.5" thickBot="1">
      <c r="A302" t="s">
        <v>39</v>
      </c>
      <c r="G302" s="2">
        <f>J303</f>
        <v>4454.93</v>
      </c>
      <c r="J302" s="2">
        <v>4427.71</v>
      </c>
    </row>
    <row r="303" spans="1:10" ht="13.5" thickBot="1">
      <c r="A303" t="s">
        <v>40</v>
      </c>
      <c r="G303" s="56">
        <f>G302+G300</f>
        <v>4536.3100000000004</v>
      </c>
      <c r="J303" s="56">
        <f>J300+J302</f>
        <v>4454.93</v>
      </c>
    </row>
    <row r="304" spans="1:10">
      <c r="G304" s="3"/>
      <c r="J304" s="3"/>
    </row>
    <row r="305" spans="1:10">
      <c r="G305" s="3"/>
      <c r="J305" s="3"/>
    </row>
    <row r="306" spans="1:10" ht="15.75">
      <c r="A306" s="1" t="s">
        <v>54</v>
      </c>
    </row>
    <row r="307" spans="1:10">
      <c r="F307"/>
      <c r="G307"/>
      <c r="H307"/>
      <c r="I307"/>
      <c r="J307"/>
    </row>
    <row r="308" spans="1:10" ht="14.25">
      <c r="F308" s="45">
        <v>2012</v>
      </c>
      <c r="G308" s="47"/>
      <c r="H308" s="47"/>
      <c r="I308" s="45">
        <v>2011</v>
      </c>
      <c r="J308" s="47"/>
    </row>
    <row r="309" spans="1:10" ht="14.25">
      <c r="F309" s="47" t="s">
        <v>1</v>
      </c>
      <c r="G309" s="47" t="s">
        <v>1</v>
      </c>
      <c r="H309" s="47"/>
      <c r="I309" s="47" t="s">
        <v>1</v>
      </c>
      <c r="J309" s="47" t="s">
        <v>1</v>
      </c>
    </row>
    <row r="310" spans="1:10" ht="14.25">
      <c r="A310" s="48" t="s">
        <v>2</v>
      </c>
    </row>
    <row r="311" spans="1:10" ht="14.25">
      <c r="A311" s="48"/>
      <c r="B311" t="s">
        <v>55</v>
      </c>
      <c r="F311" s="2">
        <v>593</v>
      </c>
      <c r="I311" s="2">
        <v>502.5</v>
      </c>
    </row>
    <row r="312" spans="1:10">
      <c r="B312" t="s">
        <v>56</v>
      </c>
      <c r="F312" s="2">
        <v>175.56</v>
      </c>
      <c r="I312" s="2">
        <v>191.52</v>
      </c>
    </row>
    <row r="313" spans="1:10">
      <c r="B313" s="33" t="s">
        <v>156</v>
      </c>
      <c r="F313" s="2">
        <v>209.5</v>
      </c>
      <c r="I313" s="2">
        <v>200</v>
      </c>
      <c r="J313"/>
    </row>
    <row r="314" spans="1:10">
      <c r="B314" s="33" t="s">
        <v>168</v>
      </c>
      <c r="F314" s="2">
        <v>7</v>
      </c>
      <c r="I314" s="2">
        <v>0</v>
      </c>
      <c r="J314"/>
    </row>
    <row r="315" spans="1:10">
      <c r="B315" s="33" t="s">
        <v>169</v>
      </c>
      <c r="F315" s="2">
        <v>30.58</v>
      </c>
      <c r="I315" s="2">
        <v>0</v>
      </c>
      <c r="J315"/>
    </row>
    <row r="316" spans="1:10">
      <c r="B316" t="s">
        <v>57</v>
      </c>
      <c r="F316" s="2">
        <v>20</v>
      </c>
      <c r="I316" s="2">
        <v>0</v>
      </c>
      <c r="J316"/>
    </row>
    <row r="317" spans="1:10">
      <c r="B317" s="33" t="s">
        <v>163</v>
      </c>
      <c r="F317" s="2">
        <v>274.29000000000002</v>
      </c>
      <c r="I317" s="2">
        <v>779.77</v>
      </c>
      <c r="J317"/>
    </row>
    <row r="318" spans="1:10" ht="12.75" customHeight="1">
      <c r="B318" s="33" t="s">
        <v>170</v>
      </c>
      <c r="F318" s="2">
        <v>510</v>
      </c>
      <c r="I318" s="2">
        <v>0</v>
      </c>
      <c r="J318"/>
    </row>
    <row r="319" spans="1:10">
      <c r="B319" t="s">
        <v>146</v>
      </c>
      <c r="F319" s="2">
        <v>60</v>
      </c>
      <c r="I319" s="2">
        <v>60</v>
      </c>
      <c r="J319"/>
    </row>
    <row r="320" spans="1:10" ht="13.5" thickBot="1">
      <c r="B320" t="s">
        <v>58</v>
      </c>
      <c r="F320" s="2">
        <v>0</v>
      </c>
      <c r="I320" s="2">
        <v>100</v>
      </c>
    </row>
    <row r="321" spans="1:10">
      <c r="F321" s="51"/>
      <c r="G321" s="2">
        <f>SUM(F311:F320)</f>
        <v>1879.9299999999998</v>
      </c>
      <c r="I321" s="51"/>
      <c r="J321" s="2">
        <f>SUM(I311:I320)</f>
        <v>1833.79</v>
      </c>
    </row>
    <row r="322" spans="1:10" ht="14.25">
      <c r="A322" s="48" t="s">
        <v>14</v>
      </c>
    </row>
    <row r="323" spans="1:10" ht="14.25">
      <c r="A323" s="48"/>
      <c r="B323" t="s">
        <v>55</v>
      </c>
      <c r="F323" s="2">
        <v>593</v>
      </c>
      <c r="I323" s="2">
        <v>502.5</v>
      </c>
    </row>
    <row r="324" spans="1:10" ht="12.75" customHeight="1">
      <c r="A324" s="48"/>
      <c r="B324" t="s">
        <v>56</v>
      </c>
      <c r="F324" s="2">
        <v>175.56</v>
      </c>
      <c r="I324" s="2">
        <v>183.54</v>
      </c>
    </row>
    <row r="325" spans="1:10" ht="15.75">
      <c r="A325" s="1"/>
      <c r="B325" s="33" t="s">
        <v>164</v>
      </c>
      <c r="F325" s="2">
        <v>237.5</v>
      </c>
      <c r="I325" s="2">
        <v>255.75</v>
      </c>
    </row>
    <row r="326" spans="1:10" ht="15.75">
      <c r="A326" s="1"/>
      <c r="B326" s="33" t="s">
        <v>168</v>
      </c>
      <c r="F326" s="2">
        <v>7</v>
      </c>
      <c r="I326" s="2">
        <v>0</v>
      </c>
    </row>
    <row r="327" spans="1:10" ht="15.75">
      <c r="A327" s="1"/>
      <c r="B327" t="s">
        <v>59</v>
      </c>
      <c r="F327" s="2">
        <v>20</v>
      </c>
      <c r="I327" s="2">
        <v>0</v>
      </c>
    </row>
    <row r="328" spans="1:10" ht="15.75">
      <c r="A328" s="1"/>
      <c r="B328" s="33" t="s">
        <v>163</v>
      </c>
      <c r="F328" s="2">
        <v>274.29000000000002</v>
      </c>
      <c r="I328" s="2">
        <v>760.08</v>
      </c>
    </row>
    <row r="329" spans="1:10" ht="15.75">
      <c r="A329" s="1"/>
      <c r="B329" s="33" t="s">
        <v>170</v>
      </c>
      <c r="F329" s="2">
        <v>510</v>
      </c>
      <c r="I329" s="2">
        <v>0</v>
      </c>
    </row>
    <row r="330" spans="1:10" ht="15.75">
      <c r="A330" s="1"/>
      <c r="B330" t="s">
        <v>146</v>
      </c>
      <c r="F330" s="2">
        <v>60</v>
      </c>
      <c r="I330" s="2">
        <v>60</v>
      </c>
    </row>
    <row r="331" spans="1:10" ht="13.5" thickBot="1">
      <c r="A331" s="33"/>
      <c r="B331" t="s">
        <v>58</v>
      </c>
      <c r="F331" s="2">
        <v>0</v>
      </c>
      <c r="I331" s="2">
        <v>100</v>
      </c>
      <c r="J331" s="59"/>
    </row>
    <row r="332" spans="1:10">
      <c r="F332" s="51"/>
      <c r="G332" s="2">
        <f>SUM(F323:F331)</f>
        <v>1877.35</v>
      </c>
      <c r="I332" s="51"/>
      <c r="J332" s="2">
        <f>SUM(I323:I331)</f>
        <v>1861.87</v>
      </c>
    </row>
    <row r="333" spans="1:10">
      <c r="F333" s="3"/>
      <c r="I333" s="3"/>
    </row>
    <row r="334" spans="1:10">
      <c r="A334" s="4" t="s">
        <v>37</v>
      </c>
      <c r="G334" s="57">
        <f>G321-G332</f>
        <v>2.5799999999999272</v>
      </c>
      <c r="H334" s="54"/>
      <c r="I334" s="54"/>
      <c r="J334" s="57">
        <f>J321-J332</f>
        <v>-28.079999999999927</v>
      </c>
    </row>
    <row r="335" spans="1:10">
      <c r="G335" s="54"/>
      <c r="H335" s="54"/>
      <c r="I335" s="54"/>
      <c r="J335" s="54"/>
    </row>
    <row r="336" spans="1:10" ht="13.5" thickBot="1">
      <c r="A336" t="s">
        <v>39</v>
      </c>
      <c r="G336" s="55">
        <f>J337</f>
        <v>-15.889999999999928</v>
      </c>
      <c r="H336" s="54"/>
      <c r="I336" s="54"/>
      <c r="J336" s="55">
        <v>12.19</v>
      </c>
    </row>
    <row r="337" spans="1:10" ht="13.5" thickBot="1">
      <c r="A337" t="s">
        <v>40</v>
      </c>
      <c r="G337" s="55">
        <f>SUM(G334:G336)</f>
        <v>-13.31</v>
      </c>
      <c r="H337" s="54"/>
      <c r="I337" s="54"/>
      <c r="J337" s="55">
        <f>SUM(J334:J336)</f>
        <v>-15.889999999999928</v>
      </c>
    </row>
    <row r="338" spans="1:10">
      <c r="G338" s="57"/>
      <c r="H338" s="54"/>
      <c r="I338" s="54"/>
      <c r="J338" s="57"/>
    </row>
    <row r="339" spans="1:10">
      <c r="G339" s="57"/>
      <c r="H339" s="54"/>
      <c r="I339" s="54"/>
      <c r="J339" s="57"/>
    </row>
    <row r="340" spans="1:10" ht="12.75" customHeight="1">
      <c r="A340" s="34"/>
      <c r="B340" s="34"/>
      <c r="C340" s="34"/>
      <c r="D340" s="34"/>
      <c r="E340" s="34"/>
      <c r="F340" s="34"/>
      <c r="G340" s="35"/>
      <c r="H340" s="34"/>
      <c r="I340" s="34"/>
      <c r="J340" s="35"/>
    </row>
    <row r="341" spans="1:10" ht="15.75">
      <c r="A341" s="36" t="s">
        <v>60</v>
      </c>
      <c r="B341" s="34"/>
      <c r="C341" s="34"/>
      <c r="D341" s="34"/>
      <c r="E341" s="34"/>
      <c r="F341" s="34"/>
      <c r="G341" s="34"/>
      <c r="H341" s="34"/>
      <c r="I341" s="34"/>
      <c r="J341" s="34"/>
    </row>
    <row r="342" spans="1:10">
      <c r="A342" s="34"/>
      <c r="B342" s="34"/>
      <c r="C342" s="34"/>
      <c r="D342" s="34"/>
      <c r="E342" s="34"/>
      <c r="F342" s="34"/>
      <c r="G342" s="34"/>
      <c r="H342" s="34"/>
      <c r="I342" s="34"/>
      <c r="J342" s="34"/>
    </row>
    <row r="343" spans="1:10" ht="14.25">
      <c r="A343" s="34"/>
      <c r="B343" s="34"/>
      <c r="C343" s="34"/>
      <c r="D343" s="34"/>
      <c r="E343" s="34"/>
      <c r="F343" s="37">
        <v>2012</v>
      </c>
      <c r="G343" s="38"/>
      <c r="H343" s="38"/>
      <c r="I343" s="37">
        <v>2011</v>
      </c>
      <c r="J343" s="38"/>
    </row>
    <row r="344" spans="1:10" ht="12.75" customHeight="1">
      <c r="A344" s="34"/>
      <c r="B344" s="34"/>
      <c r="C344" s="34"/>
      <c r="D344" s="34"/>
      <c r="E344" s="34"/>
      <c r="F344" s="38" t="s">
        <v>1</v>
      </c>
      <c r="G344" s="38" t="s">
        <v>1</v>
      </c>
      <c r="H344" s="38"/>
      <c r="I344" s="38" t="s">
        <v>1</v>
      </c>
      <c r="J344" s="38" t="s">
        <v>1</v>
      </c>
    </row>
    <row r="345" spans="1:10" ht="12.75" customHeight="1">
      <c r="A345" s="39" t="s">
        <v>2</v>
      </c>
      <c r="B345" s="34"/>
      <c r="C345" s="34"/>
      <c r="D345" s="34"/>
      <c r="E345" s="34"/>
      <c r="F345" s="34"/>
      <c r="G345" s="34"/>
      <c r="H345" s="34"/>
      <c r="I345" s="34"/>
      <c r="J345" s="34"/>
    </row>
    <row r="346" spans="1:10" ht="12.75" customHeight="1">
      <c r="A346" s="39"/>
      <c r="B346" s="34" t="s">
        <v>61</v>
      </c>
      <c r="C346" s="34"/>
      <c r="D346" s="34"/>
      <c r="E346" s="34"/>
      <c r="F346" s="40">
        <v>89.34</v>
      </c>
      <c r="G346" s="34"/>
      <c r="H346" s="34"/>
      <c r="I346" s="40">
        <v>119.18</v>
      </c>
      <c r="J346" s="34"/>
    </row>
    <row r="347" spans="1:10" ht="14.25">
      <c r="A347" s="39"/>
      <c r="B347" s="34" t="s">
        <v>62</v>
      </c>
      <c r="C347" s="34"/>
      <c r="D347" s="34"/>
      <c r="E347" s="34"/>
      <c r="F347" s="40">
        <v>216.08</v>
      </c>
      <c r="G347" s="34"/>
      <c r="H347" s="34"/>
      <c r="I347" s="40">
        <v>289.64999999999998</v>
      </c>
      <c r="J347" s="34"/>
    </row>
    <row r="348" spans="1:10" ht="12.75" customHeight="1">
      <c r="A348" s="39"/>
      <c r="B348" s="34" t="s">
        <v>63</v>
      </c>
      <c r="C348" s="34"/>
      <c r="D348" s="34"/>
      <c r="E348" s="34"/>
      <c r="F348" s="40">
        <v>80</v>
      </c>
      <c r="G348" s="34"/>
      <c r="H348" s="34"/>
      <c r="I348" s="40">
        <v>80</v>
      </c>
      <c r="J348" s="34"/>
    </row>
    <row r="349" spans="1:10" ht="12.75" customHeight="1">
      <c r="A349" s="39"/>
      <c r="B349" s="34" t="s">
        <v>147</v>
      </c>
      <c r="C349" s="34"/>
      <c r="D349" s="34"/>
      <c r="E349" s="34"/>
      <c r="F349" s="40">
        <v>25</v>
      </c>
      <c r="G349" s="34"/>
      <c r="H349" s="34"/>
      <c r="I349" s="40">
        <v>24</v>
      </c>
      <c r="J349" s="34"/>
    </row>
    <row r="350" spans="1:10" ht="12.75" customHeight="1">
      <c r="A350" s="39"/>
      <c r="B350" s="34" t="s">
        <v>165</v>
      </c>
      <c r="C350" s="34"/>
      <c r="D350" s="34"/>
      <c r="E350" s="34"/>
      <c r="F350" s="40">
        <v>0</v>
      </c>
      <c r="G350" s="34"/>
      <c r="H350" s="34"/>
      <c r="I350" s="40">
        <v>385</v>
      </c>
      <c r="J350" s="34"/>
    </row>
    <row r="351" spans="1:10" ht="12.75" customHeight="1">
      <c r="A351" s="39"/>
      <c r="B351" s="34" t="s">
        <v>171</v>
      </c>
      <c r="C351" s="34"/>
      <c r="D351" s="34"/>
      <c r="E351" s="34"/>
      <c r="F351" s="40">
        <v>268.38</v>
      </c>
      <c r="G351" s="34"/>
      <c r="H351" s="34"/>
      <c r="I351" s="40">
        <v>170</v>
      </c>
      <c r="J351" s="34"/>
    </row>
    <row r="352" spans="1:10" ht="12.75" customHeight="1" thickBot="1">
      <c r="A352" s="34"/>
      <c r="B352" s="34" t="s">
        <v>64</v>
      </c>
      <c r="C352" s="34"/>
      <c r="D352" s="34"/>
      <c r="E352" s="34"/>
      <c r="F352" s="40">
        <v>0</v>
      </c>
      <c r="G352" s="34"/>
      <c r="H352" s="34"/>
      <c r="I352" s="40">
        <v>26</v>
      </c>
      <c r="J352" s="34"/>
    </row>
    <row r="353" spans="1:10" ht="12.75" customHeight="1">
      <c r="A353" s="34"/>
      <c r="B353" s="34"/>
      <c r="C353" s="34"/>
      <c r="D353" s="34"/>
      <c r="E353" s="34"/>
      <c r="F353" s="41"/>
      <c r="G353" s="40">
        <f>SUM(F346:F352)</f>
        <v>678.8</v>
      </c>
      <c r="H353" s="34"/>
      <c r="I353" s="41"/>
      <c r="J353" s="40">
        <f>SUM(I346:I352)</f>
        <v>1093.83</v>
      </c>
    </row>
    <row r="354" spans="1:10" ht="12.75" customHeight="1">
      <c r="A354" s="39" t="s">
        <v>14</v>
      </c>
      <c r="B354" s="34"/>
      <c r="C354" s="34"/>
      <c r="D354" s="34"/>
      <c r="E354" s="34"/>
      <c r="F354" s="34"/>
      <c r="G354" s="34"/>
      <c r="H354" s="34"/>
      <c r="I354" s="34"/>
      <c r="J354" s="34"/>
    </row>
    <row r="355" spans="1:10" ht="13.5" thickBot="1">
      <c r="A355" s="34"/>
      <c r="B355" s="34" t="s">
        <v>65</v>
      </c>
      <c r="C355" s="34"/>
      <c r="D355" s="34"/>
      <c r="E355" s="34"/>
      <c r="F355" s="40">
        <v>678.8</v>
      </c>
      <c r="G355" s="34"/>
      <c r="H355" s="34"/>
      <c r="I355" s="40">
        <v>1093.83</v>
      </c>
      <c r="J355" s="34"/>
    </row>
    <row r="356" spans="1:10">
      <c r="A356" s="34"/>
      <c r="B356" s="34"/>
      <c r="C356" s="34"/>
      <c r="D356" s="34"/>
      <c r="E356" s="34"/>
      <c r="F356" s="41"/>
      <c r="G356" s="40">
        <f>F355</f>
        <v>678.8</v>
      </c>
      <c r="H356" s="34"/>
      <c r="I356" s="41"/>
      <c r="J356" s="40">
        <f>I355</f>
        <v>1093.83</v>
      </c>
    </row>
    <row r="357" spans="1:10" ht="12.75" customHeight="1">
      <c r="A357" s="34"/>
      <c r="B357" s="34"/>
      <c r="C357" s="34"/>
      <c r="D357" s="34"/>
      <c r="E357" s="34"/>
      <c r="F357" s="35"/>
      <c r="G357" s="34"/>
      <c r="H357" s="34"/>
      <c r="I357" s="35"/>
      <c r="J357" s="34"/>
    </row>
    <row r="358" spans="1:10" ht="12.75" customHeight="1">
      <c r="A358" s="42" t="s">
        <v>37</v>
      </c>
      <c r="B358" s="34"/>
      <c r="C358" s="34"/>
      <c r="D358" s="34"/>
      <c r="E358" s="34"/>
      <c r="F358" s="34"/>
      <c r="G358" s="43">
        <f>G353-G356</f>
        <v>0</v>
      </c>
      <c r="H358" s="34"/>
      <c r="I358" s="34"/>
      <c r="J358" s="43">
        <f>J353-J356</f>
        <v>0</v>
      </c>
    </row>
    <row r="359" spans="1:10">
      <c r="A359" s="34"/>
      <c r="B359" s="34"/>
      <c r="C359" s="34"/>
      <c r="D359" s="34"/>
      <c r="E359" s="34"/>
      <c r="F359" s="34"/>
      <c r="G359" s="34"/>
      <c r="H359" s="34"/>
      <c r="I359" s="34"/>
      <c r="J359" s="34"/>
    </row>
    <row r="360" spans="1:10" ht="13.5" thickBot="1">
      <c r="A360" s="34" t="s">
        <v>39</v>
      </c>
      <c r="B360" s="34"/>
      <c r="C360" s="34"/>
      <c r="D360" s="34"/>
      <c r="E360" s="34"/>
      <c r="F360" s="34"/>
      <c r="G360" s="40">
        <f>J361</f>
        <v>0</v>
      </c>
      <c r="H360" s="34"/>
      <c r="I360" s="34"/>
      <c r="J360" s="40">
        <v>0</v>
      </c>
    </row>
    <row r="361" spans="1:10" ht="13.5" thickBot="1">
      <c r="A361" s="34" t="s">
        <v>40</v>
      </c>
      <c r="B361" s="34"/>
      <c r="C361" s="34"/>
      <c r="D361" s="34"/>
      <c r="E361" s="34"/>
      <c r="F361" s="34"/>
      <c r="G361" s="44">
        <f>SUM(G358:G360)</f>
        <v>0</v>
      </c>
      <c r="H361" s="34"/>
      <c r="I361" s="34"/>
      <c r="J361" s="44">
        <f>SUM(J358:J360)</f>
        <v>0</v>
      </c>
    </row>
    <row r="362" spans="1:10">
      <c r="A362" s="34"/>
      <c r="B362" s="34"/>
      <c r="C362" s="34"/>
      <c r="D362" s="34"/>
      <c r="E362" s="34"/>
      <c r="F362" s="34"/>
      <c r="G362" s="35"/>
      <c r="H362" s="34"/>
      <c r="I362" s="34"/>
      <c r="J362" s="35"/>
    </row>
    <row r="363" spans="1:10">
      <c r="G363" s="3"/>
      <c r="J363" s="3"/>
    </row>
  </sheetData>
  <phoneticPr fontId="0" type="noConversion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>
    <oddHeader>&amp;C&amp;"Arial,Bold"&amp;20All Saints' Church Chilton&amp;"Arial,Regular"&amp;10
&amp;"Arial,Bold"&amp;16Financial Statement for the year ended 31st December 2012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5"/>
  <sheetViews>
    <sheetView topLeftCell="A4" zoomScaleNormal="100" workbookViewId="0">
      <selection activeCell="E9" sqref="E9"/>
    </sheetView>
  </sheetViews>
  <sheetFormatPr defaultRowHeight="12.75"/>
  <cols>
    <col min="5" max="12" width="11.7109375" customWidth="1"/>
    <col min="13" max="13" width="10.140625" bestFit="1" customWidth="1"/>
    <col min="14" max="15" width="9.85546875" customWidth="1"/>
  </cols>
  <sheetData>
    <row r="1" spans="1:19">
      <c r="F1" s="2"/>
      <c r="G1" s="2"/>
      <c r="H1" s="2"/>
      <c r="I1" s="2"/>
      <c r="J1" s="2"/>
      <c r="K1" s="2"/>
      <c r="L1" s="2"/>
    </row>
    <row r="3" spans="1:19">
      <c r="A3" s="23"/>
      <c r="B3" s="23"/>
      <c r="C3" s="23"/>
      <c r="D3" s="23"/>
      <c r="E3" s="23" t="s">
        <v>96</v>
      </c>
      <c r="F3" s="24" t="s">
        <v>97</v>
      </c>
      <c r="G3" s="23" t="s">
        <v>98</v>
      </c>
      <c r="H3" s="23" t="s">
        <v>176</v>
      </c>
      <c r="I3" s="23" t="s">
        <v>99</v>
      </c>
      <c r="J3" s="23" t="s">
        <v>161</v>
      </c>
      <c r="K3" s="23" t="s">
        <v>127</v>
      </c>
      <c r="L3" s="23" t="s">
        <v>100</v>
      </c>
      <c r="M3" s="23"/>
      <c r="N3" s="23" t="s">
        <v>101</v>
      </c>
      <c r="O3" s="23" t="s">
        <v>101</v>
      </c>
      <c r="P3" s="23"/>
      <c r="Q3" s="23"/>
      <c r="R3" s="23"/>
      <c r="S3" s="23"/>
    </row>
    <row r="4" spans="1:19">
      <c r="A4" s="23"/>
      <c r="B4" s="23"/>
      <c r="C4" s="23"/>
      <c r="D4" s="23"/>
      <c r="E4" s="23" t="s">
        <v>102</v>
      </c>
      <c r="F4" s="24" t="s">
        <v>102</v>
      </c>
      <c r="G4" s="23" t="s">
        <v>102</v>
      </c>
      <c r="H4" s="23" t="s">
        <v>102</v>
      </c>
      <c r="I4" s="23" t="s">
        <v>103</v>
      </c>
      <c r="J4" s="23" t="s">
        <v>102</v>
      </c>
      <c r="K4" s="23" t="s">
        <v>102</v>
      </c>
      <c r="L4" s="23" t="s">
        <v>104</v>
      </c>
      <c r="M4" s="23"/>
      <c r="N4" s="23">
        <v>2012</v>
      </c>
      <c r="O4" s="23">
        <v>2011</v>
      </c>
      <c r="P4" s="23"/>
      <c r="Q4" s="23"/>
      <c r="R4" s="23"/>
      <c r="S4" s="23"/>
    </row>
    <row r="5" spans="1:19">
      <c r="A5" s="23"/>
      <c r="B5" s="23"/>
      <c r="C5" s="23"/>
      <c r="D5" s="23"/>
      <c r="E5" s="23"/>
      <c r="F5" s="24"/>
      <c r="G5" s="24"/>
      <c r="H5" s="24"/>
      <c r="I5" s="23" t="s">
        <v>102</v>
      </c>
      <c r="J5" s="23"/>
      <c r="K5" s="23"/>
      <c r="L5" s="23" t="s">
        <v>102</v>
      </c>
      <c r="M5" s="23"/>
      <c r="N5" s="23"/>
      <c r="O5" s="23"/>
      <c r="P5" s="23"/>
      <c r="Q5" s="23"/>
      <c r="R5" s="23"/>
      <c r="S5" s="23"/>
    </row>
    <row r="6" spans="1:19">
      <c r="A6" s="23"/>
      <c r="B6" s="23"/>
      <c r="C6" s="23"/>
      <c r="D6" s="23"/>
      <c r="E6" s="23" t="s">
        <v>105</v>
      </c>
      <c r="F6" s="24" t="s">
        <v>106</v>
      </c>
      <c r="G6" s="24" t="s">
        <v>106</v>
      </c>
      <c r="H6" s="24" t="s">
        <v>106</v>
      </c>
      <c r="I6" s="23" t="s">
        <v>107</v>
      </c>
      <c r="J6" s="23" t="s">
        <v>106</v>
      </c>
      <c r="K6" s="23" t="s">
        <v>107</v>
      </c>
      <c r="L6" s="24" t="s">
        <v>106</v>
      </c>
      <c r="M6" s="23"/>
      <c r="N6" s="23"/>
      <c r="O6" s="23"/>
      <c r="P6" s="23"/>
      <c r="Q6" s="23"/>
      <c r="R6" s="23"/>
      <c r="S6" s="23"/>
    </row>
    <row r="7" spans="1:19" ht="15.75">
      <c r="A7" s="1" t="s">
        <v>108</v>
      </c>
      <c r="C7" s="23"/>
      <c r="D7" s="23"/>
      <c r="E7" s="23"/>
      <c r="F7" s="24"/>
      <c r="G7" s="24"/>
      <c r="H7" s="24"/>
      <c r="I7" s="23"/>
      <c r="J7" s="23"/>
      <c r="K7" s="23"/>
      <c r="L7" s="24"/>
      <c r="M7" s="23"/>
      <c r="N7" s="23"/>
      <c r="O7" s="23"/>
      <c r="P7" s="23"/>
      <c r="Q7" s="23"/>
      <c r="R7" s="23"/>
      <c r="S7" s="23"/>
    </row>
    <row r="8" spans="1:19">
      <c r="A8" s="6"/>
      <c r="B8" s="6"/>
      <c r="C8" s="6"/>
      <c r="D8" s="6"/>
      <c r="E8" s="25"/>
      <c r="F8" s="8"/>
      <c r="G8" s="8"/>
      <c r="H8" s="8"/>
      <c r="I8" s="8"/>
      <c r="J8" s="8"/>
      <c r="K8" s="8"/>
      <c r="L8" s="8"/>
      <c r="M8" s="25"/>
      <c r="N8" s="25"/>
      <c r="O8" s="25"/>
      <c r="P8" s="25"/>
      <c r="Q8" s="25"/>
      <c r="R8" s="25"/>
      <c r="S8" s="6"/>
    </row>
    <row r="9" spans="1:19">
      <c r="A9" s="6"/>
      <c r="B9" s="6" t="s">
        <v>109</v>
      </c>
      <c r="C9" s="6"/>
      <c r="D9" s="6"/>
      <c r="E9" s="17">
        <v>-9503.26</v>
      </c>
      <c r="F9" s="8">
        <v>0</v>
      </c>
      <c r="G9" s="8">
        <v>355</v>
      </c>
      <c r="H9" s="8">
        <v>825</v>
      </c>
      <c r="I9" s="8">
        <v>0</v>
      </c>
      <c r="J9" s="8">
        <v>750</v>
      </c>
      <c r="K9" s="8">
        <v>8482.49</v>
      </c>
      <c r="L9" s="8">
        <v>0</v>
      </c>
      <c r="M9" s="8"/>
      <c r="N9" s="17">
        <f t="shared" ref="N9:N14" si="0">SUM(E9:L9)</f>
        <v>909.22999999999956</v>
      </c>
      <c r="O9" s="17">
        <v>-283.08999999999997</v>
      </c>
      <c r="P9" s="8"/>
      <c r="Q9" s="8"/>
      <c r="R9" s="8"/>
      <c r="S9" s="7"/>
    </row>
    <row r="10" spans="1:19">
      <c r="A10" s="6"/>
      <c r="B10" s="6" t="s">
        <v>110</v>
      </c>
      <c r="C10" s="6"/>
      <c r="D10" s="6"/>
      <c r="E10" s="17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/>
      <c r="N10" s="8">
        <f t="shared" si="0"/>
        <v>0</v>
      </c>
      <c r="O10" s="8">
        <v>0</v>
      </c>
      <c r="P10" s="8"/>
      <c r="Q10" s="8"/>
      <c r="R10" s="8"/>
      <c r="S10" s="7"/>
    </row>
    <row r="11" spans="1:19">
      <c r="A11" s="6"/>
      <c r="B11" s="6" t="s">
        <v>111</v>
      </c>
      <c r="C11" s="6"/>
      <c r="D11" s="6"/>
      <c r="E11" s="17">
        <v>9882.41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/>
      <c r="N11" s="8">
        <f t="shared" si="0"/>
        <v>9882.41</v>
      </c>
      <c r="O11" s="8">
        <v>5726.28</v>
      </c>
      <c r="P11" s="8"/>
      <c r="Q11" s="8"/>
      <c r="R11" s="8"/>
      <c r="S11" s="7"/>
    </row>
    <row r="12" spans="1:19">
      <c r="A12" s="6"/>
      <c r="B12" s="6" t="s">
        <v>112</v>
      </c>
      <c r="C12" s="6"/>
      <c r="D12" s="6"/>
      <c r="E12" s="17">
        <v>0</v>
      </c>
      <c r="F12" s="8">
        <v>4536.12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/>
      <c r="N12" s="8">
        <f t="shared" si="0"/>
        <v>4536.12</v>
      </c>
      <c r="O12" s="8">
        <v>4454.93</v>
      </c>
      <c r="P12" s="8"/>
      <c r="Q12" s="8"/>
      <c r="R12" s="8"/>
      <c r="S12" s="7"/>
    </row>
    <row r="13" spans="1:19">
      <c r="A13" s="6"/>
      <c r="B13" s="6" t="s">
        <v>113</v>
      </c>
      <c r="C13" s="6"/>
      <c r="D13" s="6"/>
      <c r="E13" s="17">
        <v>0</v>
      </c>
      <c r="F13" s="8">
        <v>0</v>
      </c>
      <c r="G13" s="8">
        <v>0</v>
      </c>
      <c r="H13" s="8">
        <v>0</v>
      </c>
      <c r="I13" s="26">
        <v>66735.240000000005</v>
      </c>
      <c r="J13" s="26">
        <v>0</v>
      </c>
      <c r="K13" s="26">
        <v>0</v>
      </c>
      <c r="L13" s="8">
        <v>0</v>
      </c>
      <c r="M13" s="8"/>
      <c r="N13" s="8">
        <f t="shared" si="0"/>
        <v>66735.240000000005</v>
      </c>
      <c r="O13" s="8">
        <v>66151.539999999994</v>
      </c>
      <c r="P13" s="8"/>
      <c r="Q13" s="8"/>
      <c r="R13" s="8"/>
      <c r="S13" s="7"/>
    </row>
    <row r="14" spans="1:19">
      <c r="A14" s="6"/>
      <c r="B14" s="6" t="s">
        <v>114</v>
      </c>
      <c r="C14" s="6"/>
      <c r="D14" s="6"/>
      <c r="E14" s="17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18">
        <v>31610.48</v>
      </c>
      <c r="M14" s="8"/>
      <c r="N14" s="8">
        <f t="shared" si="0"/>
        <v>31610.48</v>
      </c>
      <c r="O14" s="8">
        <v>28550.89</v>
      </c>
      <c r="P14" s="8"/>
      <c r="Q14" s="8"/>
      <c r="R14" s="8"/>
      <c r="S14" s="7"/>
    </row>
    <row r="15" spans="1:19">
      <c r="A15" s="6"/>
      <c r="B15" s="6"/>
      <c r="C15" s="6"/>
      <c r="D15" s="6"/>
      <c r="E15" s="1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7"/>
    </row>
    <row r="16" spans="1:19">
      <c r="A16" s="4"/>
      <c r="B16" s="4" t="s">
        <v>115</v>
      </c>
      <c r="C16" s="4"/>
      <c r="D16" s="4"/>
      <c r="E16" s="27">
        <f t="shared" ref="E16:L16" si="1">SUM(E9:E15)</f>
        <v>379.14999999999964</v>
      </c>
      <c r="F16" s="27">
        <f t="shared" si="1"/>
        <v>4536.12</v>
      </c>
      <c r="G16" s="27">
        <f t="shared" si="1"/>
        <v>355</v>
      </c>
      <c r="H16" s="27">
        <f t="shared" si="1"/>
        <v>825</v>
      </c>
      <c r="I16" s="27">
        <f t="shared" si="1"/>
        <v>66735.240000000005</v>
      </c>
      <c r="J16" s="27">
        <f t="shared" si="1"/>
        <v>750</v>
      </c>
      <c r="K16" s="27">
        <f>SUM(K9:K15)</f>
        <v>8482.49</v>
      </c>
      <c r="L16" s="27">
        <f t="shared" si="1"/>
        <v>31610.48</v>
      </c>
      <c r="M16" s="28"/>
      <c r="N16" s="28">
        <f>SUM(E16:L16)</f>
        <v>113673.48000000001</v>
      </c>
      <c r="O16" s="28">
        <f>SUM(O9:O15)</f>
        <v>104600.54999999999</v>
      </c>
      <c r="P16" s="28"/>
      <c r="Q16" s="28"/>
      <c r="R16" s="28"/>
      <c r="S16" s="5"/>
    </row>
    <row r="17" spans="1:19">
      <c r="A17" s="4"/>
      <c r="B17" s="4"/>
      <c r="C17" s="4"/>
      <c r="D17" s="4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5"/>
    </row>
    <row r="18" spans="1:19" ht="15.75">
      <c r="A18" s="1" t="s">
        <v>116</v>
      </c>
      <c r="B18" s="6"/>
      <c r="C18" s="6"/>
      <c r="D18" s="6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7"/>
    </row>
    <row r="19" spans="1:19">
      <c r="A19" s="6"/>
      <c r="B19" s="6"/>
      <c r="C19" s="6"/>
      <c r="D19" s="6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</row>
    <row r="20" spans="1:19">
      <c r="A20" s="6"/>
      <c r="B20" s="6" t="s">
        <v>117</v>
      </c>
      <c r="C20" s="6"/>
      <c r="D20" s="6"/>
      <c r="E20" s="8">
        <v>0</v>
      </c>
      <c r="F20" s="8"/>
      <c r="G20" s="8"/>
      <c r="H20" s="8"/>
      <c r="I20" s="8"/>
      <c r="J20" s="8"/>
      <c r="K20" s="8"/>
      <c r="L20" s="8"/>
      <c r="M20" s="8"/>
      <c r="N20" s="8">
        <f>SUM(E20:M20)</f>
        <v>0</v>
      </c>
      <c r="O20" s="8">
        <v>0</v>
      </c>
      <c r="P20" s="8"/>
      <c r="Q20" s="8"/>
      <c r="R20" s="8"/>
      <c r="S20" s="7"/>
    </row>
    <row r="21" spans="1:19" ht="13.5" thickBot="1">
      <c r="A21" s="6"/>
      <c r="B21" s="6" t="s">
        <v>149</v>
      </c>
      <c r="C21" s="6"/>
      <c r="D21" s="6"/>
      <c r="E21" s="27">
        <v>13.31</v>
      </c>
      <c r="F21" s="8"/>
      <c r="G21" s="8"/>
      <c r="H21" s="8"/>
      <c r="I21" s="8"/>
      <c r="J21" s="8"/>
      <c r="K21" s="8"/>
      <c r="L21" s="8"/>
      <c r="M21" s="8"/>
      <c r="N21" s="27">
        <f>E21</f>
        <v>13.31</v>
      </c>
      <c r="O21" s="27">
        <v>15.89</v>
      </c>
      <c r="P21" s="8"/>
      <c r="Q21" s="8"/>
      <c r="R21" s="8"/>
      <c r="S21" s="7"/>
    </row>
    <row r="22" spans="1:19">
      <c r="A22" s="6"/>
      <c r="B22" s="4" t="s">
        <v>118</v>
      </c>
      <c r="C22" s="6"/>
      <c r="D22" s="6"/>
      <c r="E22" s="27">
        <f>SUM(E16:E21)</f>
        <v>392.45999999999964</v>
      </c>
      <c r="F22" s="8"/>
      <c r="G22" s="8"/>
      <c r="H22" s="8"/>
      <c r="I22" s="8"/>
      <c r="J22" s="8"/>
      <c r="K22" s="8"/>
      <c r="L22" s="8"/>
      <c r="M22" s="8"/>
      <c r="N22" s="29">
        <f>SUM(N16:N21)</f>
        <v>113686.79000000001</v>
      </c>
      <c r="O22" s="29">
        <f>SUM(O16:O21)</f>
        <v>104616.43999999999</v>
      </c>
      <c r="P22" s="8"/>
      <c r="Q22" s="8"/>
      <c r="R22" s="8"/>
      <c r="S22" s="7"/>
    </row>
    <row r="23" spans="1:19">
      <c r="A23" s="6"/>
      <c r="B23" s="6"/>
      <c r="C23" s="6"/>
      <c r="D23" s="6"/>
      <c r="E23" s="27"/>
      <c r="F23" s="8"/>
      <c r="G23" s="8"/>
      <c r="H23" s="8"/>
      <c r="I23" s="8"/>
      <c r="J23" s="8"/>
      <c r="K23" s="8"/>
      <c r="L23" s="8"/>
      <c r="M23" s="8"/>
      <c r="N23" s="31"/>
      <c r="O23" s="31"/>
      <c r="P23" s="8"/>
      <c r="Q23" s="8"/>
      <c r="R23" s="8"/>
      <c r="S23" s="7"/>
    </row>
    <row r="24" spans="1:19">
      <c r="A24" s="6"/>
      <c r="B24" s="6" t="s">
        <v>119</v>
      </c>
      <c r="C24" s="6"/>
      <c r="D24" s="6"/>
      <c r="E24" s="9">
        <v>5000</v>
      </c>
      <c r="F24" s="8"/>
      <c r="G24" s="8"/>
      <c r="H24" s="8"/>
      <c r="I24" s="8"/>
      <c r="J24" s="8"/>
      <c r="K24" s="8"/>
      <c r="L24" s="8"/>
      <c r="M24" s="8"/>
      <c r="N24" s="8">
        <v>5000</v>
      </c>
      <c r="O24" s="8">
        <v>4000</v>
      </c>
      <c r="P24" s="8"/>
      <c r="Q24" s="8"/>
      <c r="R24" s="8"/>
      <c r="S24" s="7"/>
    </row>
    <row r="25" spans="1:19">
      <c r="A25" s="30"/>
      <c r="B25" s="4"/>
      <c r="C25" s="4"/>
      <c r="D25" s="4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5"/>
    </row>
    <row r="26" spans="1:19" ht="15.75">
      <c r="A26" s="1" t="s">
        <v>120</v>
      </c>
      <c r="F26" s="2"/>
      <c r="G26" s="2"/>
      <c r="H26" s="2"/>
      <c r="I26" s="2"/>
      <c r="J26" s="2"/>
      <c r="K26" s="2"/>
      <c r="L26" s="2"/>
      <c r="M26" s="2"/>
    </row>
    <row r="27" spans="1:19">
      <c r="B27" s="6" t="s">
        <v>121</v>
      </c>
      <c r="C27" s="6"/>
      <c r="D27" s="6"/>
      <c r="E27" s="17">
        <v>0</v>
      </c>
      <c r="F27" s="8">
        <v>0</v>
      </c>
      <c r="G27" s="8">
        <v>0</v>
      </c>
      <c r="H27" s="8">
        <v>0</v>
      </c>
      <c r="I27" s="8">
        <v>0</v>
      </c>
      <c r="J27" s="8"/>
      <c r="K27" s="8">
        <v>0</v>
      </c>
      <c r="L27" s="19">
        <v>15163.24</v>
      </c>
      <c r="M27" s="8"/>
      <c r="N27" s="8">
        <f>SUM(E27:L27)</f>
        <v>15163.24</v>
      </c>
      <c r="O27" s="8">
        <v>15163.24</v>
      </c>
      <c r="P27" s="8"/>
      <c r="Q27" s="8"/>
      <c r="R27" s="8"/>
      <c r="S27" s="7"/>
    </row>
    <row r="28" spans="1:19">
      <c r="B28" s="6"/>
      <c r="C28" s="6"/>
      <c r="D28" s="6"/>
      <c r="E28" s="17"/>
      <c r="F28" s="8"/>
      <c r="G28" s="8"/>
      <c r="H28" s="8"/>
      <c r="I28" s="8"/>
      <c r="J28" s="8"/>
      <c r="K28" s="8"/>
      <c r="L28" s="18"/>
      <c r="M28" s="8"/>
      <c r="N28" s="8"/>
      <c r="O28" s="8"/>
      <c r="P28" s="8"/>
      <c r="Q28" s="8"/>
      <c r="R28" s="8"/>
      <c r="S28" s="7"/>
    </row>
    <row r="29" spans="1:19">
      <c r="F29" s="2"/>
      <c r="G29" s="2"/>
      <c r="H29" s="2"/>
      <c r="I29" s="2"/>
      <c r="J29" s="2"/>
      <c r="K29" s="2"/>
      <c r="L29" s="2"/>
    </row>
    <row r="30" spans="1:19" ht="15.75">
      <c r="A30" s="1" t="s">
        <v>122</v>
      </c>
      <c r="F30" s="2"/>
      <c r="G30" s="2"/>
      <c r="H30" s="2"/>
      <c r="I30" s="2"/>
      <c r="J30" s="2"/>
      <c r="K30" s="2"/>
      <c r="L30" s="2"/>
      <c r="M30" s="2"/>
    </row>
    <row r="31" spans="1:19">
      <c r="B31" s="6" t="s">
        <v>123</v>
      </c>
      <c r="C31" s="6"/>
      <c r="D31" s="6"/>
      <c r="E31" s="17">
        <v>2717.89</v>
      </c>
      <c r="F31" s="8"/>
      <c r="G31" s="8"/>
      <c r="H31" s="8"/>
      <c r="I31" s="8"/>
      <c r="J31" s="8"/>
      <c r="K31" s="8"/>
      <c r="L31" s="18"/>
      <c r="M31" s="8"/>
      <c r="N31" s="8"/>
      <c r="O31" s="8"/>
      <c r="P31" s="8"/>
      <c r="Q31" s="8"/>
      <c r="R31" s="8"/>
      <c r="S31" s="7"/>
    </row>
    <row r="32" spans="1:19">
      <c r="B32" s="33" t="s">
        <v>157</v>
      </c>
      <c r="C32" s="6"/>
      <c r="D32" s="6"/>
      <c r="E32" s="17">
        <f>871.5+1175.35</f>
        <v>2046.85</v>
      </c>
      <c r="F32" s="8"/>
      <c r="G32" s="8"/>
      <c r="H32" s="8"/>
      <c r="I32" s="8"/>
      <c r="J32" s="8"/>
      <c r="K32" s="8"/>
      <c r="L32" s="18"/>
      <c r="M32" s="8"/>
      <c r="N32" s="8"/>
      <c r="O32" s="8"/>
      <c r="P32" s="8"/>
      <c r="Q32" s="8"/>
      <c r="R32" s="8"/>
      <c r="S32" s="7"/>
    </row>
    <row r="33" spans="1:19">
      <c r="B33" s="33" t="s">
        <v>158</v>
      </c>
      <c r="C33" s="33"/>
      <c r="D33" s="33"/>
      <c r="E33" s="17">
        <v>504.08</v>
      </c>
      <c r="F33" s="8"/>
      <c r="G33" s="8"/>
      <c r="H33" s="8"/>
      <c r="I33" s="8"/>
      <c r="J33" s="8"/>
      <c r="K33" s="8"/>
      <c r="L33" s="18"/>
      <c r="M33" s="8"/>
      <c r="N33" s="8"/>
      <c r="O33" s="8"/>
      <c r="P33" s="8"/>
      <c r="Q33" s="8"/>
      <c r="R33" s="8"/>
      <c r="S33" s="7"/>
    </row>
    <row r="34" spans="1:19">
      <c r="B34" s="33" t="s">
        <v>177</v>
      </c>
      <c r="C34" s="33"/>
      <c r="D34" s="33"/>
      <c r="E34" s="17">
        <v>1100</v>
      </c>
      <c r="F34" s="8"/>
      <c r="G34" s="8"/>
      <c r="H34" s="8"/>
      <c r="I34" s="8"/>
      <c r="J34" s="8"/>
      <c r="K34" s="8"/>
      <c r="L34" s="18"/>
      <c r="M34" s="8"/>
      <c r="N34" s="8"/>
      <c r="O34" s="8"/>
      <c r="P34" s="8"/>
      <c r="Q34" s="8"/>
      <c r="R34" s="8"/>
      <c r="S34" s="7"/>
    </row>
    <row r="35" spans="1:19">
      <c r="B35" s="6"/>
      <c r="C35" s="6"/>
      <c r="D35" s="6"/>
      <c r="E35" s="17"/>
      <c r="F35" s="8"/>
      <c r="G35" s="8"/>
      <c r="H35" s="8"/>
      <c r="I35" s="8"/>
      <c r="J35" s="8"/>
      <c r="K35" s="8"/>
      <c r="L35" s="18"/>
      <c r="M35" s="8"/>
      <c r="N35" s="8"/>
      <c r="O35" s="8"/>
      <c r="P35" s="8"/>
      <c r="Q35" s="8"/>
      <c r="R35" s="8"/>
      <c r="S35" s="7"/>
    </row>
    <row r="36" spans="1:19" ht="15.75">
      <c r="A36" s="1" t="s">
        <v>124</v>
      </c>
      <c r="C36" s="6"/>
      <c r="D36" s="6"/>
      <c r="E36" s="17"/>
      <c r="F36" s="8"/>
      <c r="G36" s="8"/>
      <c r="H36" s="8"/>
      <c r="I36" s="8"/>
      <c r="J36" s="8"/>
      <c r="K36" s="8"/>
      <c r="L36" s="18"/>
      <c r="M36" s="8"/>
      <c r="N36" s="8"/>
      <c r="O36" s="8"/>
      <c r="P36" s="8"/>
      <c r="Q36" s="8"/>
      <c r="R36" s="8"/>
      <c r="S36" s="7"/>
    </row>
    <row r="37" spans="1:19">
      <c r="B37" t="s">
        <v>125</v>
      </c>
      <c r="C37" s="6"/>
      <c r="D37" s="6"/>
      <c r="E37" s="17"/>
      <c r="F37" s="8"/>
      <c r="G37" s="8"/>
      <c r="H37" s="8"/>
      <c r="I37" s="8"/>
      <c r="J37" s="8"/>
      <c r="K37" s="8"/>
      <c r="L37" s="18"/>
      <c r="M37" s="8"/>
      <c r="N37" s="8"/>
      <c r="O37" s="8"/>
      <c r="P37" s="8"/>
      <c r="Q37" s="8"/>
      <c r="R37" s="8"/>
      <c r="S37" s="7"/>
    </row>
    <row r="38" spans="1:19">
      <c r="C38" s="6"/>
      <c r="D38" s="6"/>
      <c r="E38" s="17"/>
      <c r="F38" s="8"/>
      <c r="G38" s="8"/>
      <c r="H38" s="8"/>
      <c r="I38" s="8"/>
      <c r="J38" s="8"/>
      <c r="K38" s="8"/>
      <c r="L38" s="18"/>
      <c r="M38" s="8"/>
      <c r="N38" s="8"/>
      <c r="O38" s="8"/>
      <c r="P38" s="8"/>
      <c r="Q38" s="8"/>
      <c r="R38" s="8"/>
      <c r="S38" s="7"/>
    </row>
    <row r="39" spans="1:19">
      <c r="A39" s="33" t="s">
        <v>126</v>
      </c>
      <c r="C39" s="6"/>
      <c r="D39" s="6"/>
      <c r="E39" s="17"/>
      <c r="F39" s="8"/>
      <c r="G39" s="8"/>
      <c r="H39" s="8"/>
      <c r="I39" s="8"/>
      <c r="J39" s="8"/>
      <c r="K39" s="8"/>
      <c r="L39" s="18"/>
      <c r="M39" s="8"/>
      <c r="N39" s="8"/>
      <c r="O39" s="8"/>
      <c r="P39" s="8"/>
      <c r="Q39" s="8"/>
      <c r="R39" s="8"/>
      <c r="S39" s="7"/>
    </row>
    <row r="40" spans="1:19">
      <c r="C40" s="6"/>
      <c r="D40" s="6"/>
      <c r="E40" s="17"/>
      <c r="F40" s="8"/>
      <c r="G40" s="8"/>
      <c r="H40" s="8"/>
      <c r="I40" s="8"/>
      <c r="J40" s="8"/>
      <c r="K40" s="8"/>
      <c r="L40" s="18"/>
      <c r="M40" s="8"/>
      <c r="N40" s="8"/>
      <c r="O40" s="8"/>
      <c r="P40" s="8"/>
      <c r="Q40" s="8"/>
      <c r="R40" s="8"/>
      <c r="S40" s="7"/>
    </row>
    <row r="41" spans="1:19" ht="15.75">
      <c r="A41" s="10"/>
      <c r="B41" s="10"/>
      <c r="C41" s="10"/>
      <c r="D41" s="10"/>
      <c r="E41" s="10"/>
      <c r="F41" s="11"/>
      <c r="G41" s="11"/>
      <c r="H41" s="11"/>
      <c r="I41" s="11"/>
      <c r="J41" s="11"/>
      <c r="K41" s="11"/>
      <c r="L41" s="11"/>
    </row>
    <row r="42" spans="1:19">
      <c r="B42" s="7"/>
      <c r="C42" s="7"/>
      <c r="D42" s="7"/>
    </row>
    <row r="43" spans="1:19">
      <c r="A43" s="4"/>
      <c r="B43" s="2"/>
      <c r="C43" s="2"/>
      <c r="D43" s="2"/>
    </row>
    <row r="44" spans="1:19">
      <c r="B44" s="7"/>
      <c r="C44" s="7"/>
      <c r="D44" s="7"/>
    </row>
    <row r="45" spans="1:19">
      <c r="A45" s="4"/>
      <c r="B45" s="2"/>
      <c r="C45" s="2"/>
      <c r="D45" s="2"/>
    </row>
  </sheetData>
  <phoneticPr fontId="8" type="noConversion"/>
  <pageMargins left="0.75" right="0.75" top="1" bottom="1" header="0.5" footer="0.5"/>
  <pageSetup paperSize="9" scale="82" orientation="landscape" r:id="rId1"/>
  <headerFooter alignWithMargins="0">
    <oddHeader>&amp;C&amp;"Arial,Bold"&amp;16All Saints' Church Chilton
Statement of Assets and Liabilities at 31st December 2012</oddHeader>
    <oddFooter>&amp;CPage 8 of 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B51"/>
  <sheetViews>
    <sheetView zoomScaleNormal="100" workbookViewId="0">
      <selection activeCell="G46" sqref="G46"/>
    </sheetView>
  </sheetViews>
  <sheetFormatPr defaultRowHeight="12.75"/>
  <sheetData>
    <row r="3" spans="1:1">
      <c r="A3" s="4" t="s">
        <v>81</v>
      </c>
    </row>
    <row r="4" spans="1:1">
      <c r="A4" s="4"/>
    </row>
    <row r="5" spans="1:1">
      <c r="A5" s="33" t="s">
        <v>174</v>
      </c>
    </row>
    <row r="6" spans="1:1">
      <c r="A6" s="6" t="s">
        <v>82</v>
      </c>
    </row>
    <row r="7" spans="1:1">
      <c r="A7" s="6" t="s">
        <v>83</v>
      </c>
    </row>
    <row r="8" spans="1:1">
      <c r="A8" s="6"/>
    </row>
    <row r="9" spans="1:1">
      <c r="A9" s="4" t="s">
        <v>84</v>
      </c>
    </row>
    <row r="10" spans="1:1">
      <c r="A10" s="4"/>
    </row>
    <row r="11" spans="1:1">
      <c r="A11" s="6" t="s">
        <v>85</v>
      </c>
    </row>
    <row r="12" spans="1:1">
      <c r="A12" s="6" t="s">
        <v>86</v>
      </c>
    </row>
    <row r="13" spans="1:1">
      <c r="A13" s="6" t="s">
        <v>87</v>
      </c>
    </row>
    <row r="14" spans="1:1">
      <c r="A14" s="6"/>
    </row>
    <row r="15" spans="1:1">
      <c r="A15" s="4" t="s">
        <v>88</v>
      </c>
    </row>
    <row r="16" spans="1:1">
      <c r="A16" s="4"/>
    </row>
    <row r="17" spans="1:1">
      <c r="A17" s="6" t="s">
        <v>89</v>
      </c>
    </row>
    <row r="18" spans="1:1">
      <c r="A18" s="6" t="s">
        <v>129</v>
      </c>
    </row>
    <row r="19" spans="1:1">
      <c r="A19" s="6" t="s">
        <v>133</v>
      </c>
    </row>
    <row r="20" spans="1:1">
      <c r="A20" s="6" t="s">
        <v>134</v>
      </c>
    </row>
    <row r="21" spans="1:1">
      <c r="A21" s="6" t="s">
        <v>135</v>
      </c>
    </row>
    <row r="22" spans="1:1">
      <c r="A22" s="6" t="s">
        <v>136</v>
      </c>
    </row>
    <row r="23" spans="1:1">
      <c r="A23" s="6" t="s">
        <v>137</v>
      </c>
    </row>
    <row r="24" spans="1:1">
      <c r="A24" s="6"/>
    </row>
    <row r="25" spans="1:1">
      <c r="A25" s="4" t="s">
        <v>132</v>
      </c>
    </row>
    <row r="26" spans="1:1">
      <c r="A26" s="4"/>
    </row>
    <row r="27" spans="1:1">
      <c r="A27" s="6" t="s">
        <v>90</v>
      </c>
    </row>
    <row r="28" spans="1:1">
      <c r="A28" s="6"/>
    </row>
    <row r="29" spans="1:1">
      <c r="A29" s="6" t="s">
        <v>91</v>
      </c>
    </row>
    <row r="30" spans="1:1">
      <c r="A30" s="20" t="s">
        <v>92</v>
      </c>
    </row>
    <row r="31" spans="1:1">
      <c r="A31" s="20" t="s">
        <v>93</v>
      </c>
    </row>
    <row r="32" spans="1:1">
      <c r="A32" s="21" t="s">
        <v>130</v>
      </c>
    </row>
    <row r="33" spans="1:2">
      <c r="A33" s="21"/>
    </row>
    <row r="34" spans="1:2">
      <c r="A34" s="21"/>
      <c r="B34" t="s">
        <v>131</v>
      </c>
    </row>
    <row r="35" spans="1:2">
      <c r="A35" s="6"/>
    </row>
    <row r="36" spans="1:2">
      <c r="A36" s="6" t="s">
        <v>94</v>
      </c>
    </row>
    <row r="37" spans="1:2">
      <c r="A37" s="6" t="s">
        <v>95</v>
      </c>
    </row>
    <row r="38" spans="1:2">
      <c r="A38" s="6"/>
    </row>
    <row r="39" spans="1:2">
      <c r="A39" s="6"/>
    </row>
    <row r="40" spans="1:2">
      <c r="A40" s="6"/>
    </row>
    <row r="41" spans="1:2">
      <c r="A41" s="6"/>
    </row>
    <row r="42" spans="1:2">
      <c r="A42" s="6"/>
    </row>
    <row r="43" spans="1:2">
      <c r="A43" s="33" t="s">
        <v>159</v>
      </c>
    </row>
    <row r="44" spans="1:2">
      <c r="A44" s="6"/>
    </row>
    <row r="45" spans="1:2">
      <c r="A45" s="33" t="s">
        <v>160</v>
      </c>
    </row>
    <row r="46" spans="1:2">
      <c r="A46" s="6"/>
    </row>
    <row r="47" spans="1:2">
      <c r="A47" s="6"/>
    </row>
    <row r="48" spans="1:2">
      <c r="A48" s="33" t="s">
        <v>182</v>
      </c>
    </row>
    <row r="49" spans="1:1">
      <c r="A49" s="22"/>
    </row>
    <row r="50" spans="1:1">
      <c r="A50" s="22"/>
    </row>
    <row r="51" spans="1:1">
      <c r="A51" s="22"/>
    </row>
  </sheetData>
  <phoneticPr fontId="8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>
    <oddHeader>&amp;C&amp;"Arial,Bold"&amp;20All Saints' Church Chilton&amp;"Arial,Regular"&amp;10
&amp;"Arial,Bold"&amp;16Financial Statement for the year ending 31st December 2012</oddHeader>
    <oddFooter>&amp;CPage 10 of 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O33"/>
  <sheetViews>
    <sheetView zoomScaleNormal="100" workbookViewId="0"/>
  </sheetViews>
  <sheetFormatPr defaultRowHeight="12.75"/>
  <sheetData>
    <row r="4" spans="1:15" ht="15.75">
      <c r="A4" s="32" t="s">
        <v>183</v>
      </c>
      <c r="B4" s="10"/>
      <c r="C4" s="10"/>
      <c r="D4" s="10"/>
      <c r="E4" s="10"/>
      <c r="F4" s="11"/>
      <c r="G4" s="11"/>
      <c r="H4" s="11"/>
      <c r="I4" s="11"/>
      <c r="J4" s="11"/>
      <c r="K4" s="11"/>
    </row>
    <row r="5" spans="1:15" ht="15.75">
      <c r="A5" s="10"/>
      <c r="B5" s="10"/>
      <c r="C5" s="10"/>
      <c r="D5" s="10"/>
      <c r="E5" s="10"/>
      <c r="F5" s="11"/>
      <c r="G5" s="11"/>
      <c r="H5" s="11"/>
      <c r="I5" s="11"/>
      <c r="J5" s="11"/>
      <c r="K5" s="11"/>
    </row>
    <row r="6" spans="1:15">
      <c r="F6" s="7"/>
      <c r="G6" s="7"/>
      <c r="H6" s="7"/>
      <c r="I6" s="7"/>
      <c r="J6" s="7"/>
      <c r="K6" s="7"/>
    </row>
    <row r="7" spans="1:15" ht="15.75">
      <c r="A7" s="4" t="s">
        <v>68</v>
      </c>
      <c r="B7" s="12"/>
      <c r="C7" s="12"/>
      <c r="D7" s="12"/>
      <c r="E7" s="12"/>
      <c r="F7" s="2"/>
      <c r="G7" s="13" t="s">
        <v>166</v>
      </c>
      <c r="H7" s="14"/>
      <c r="I7" s="2"/>
      <c r="J7" s="2"/>
      <c r="K7" s="2"/>
    </row>
    <row r="8" spans="1:15" ht="15.75">
      <c r="A8" s="4"/>
      <c r="B8" s="15"/>
      <c r="C8" s="15"/>
      <c r="D8" s="15"/>
      <c r="E8" s="15"/>
      <c r="F8" s="2"/>
      <c r="G8" s="16"/>
      <c r="H8" s="3"/>
      <c r="I8" s="2"/>
      <c r="J8" s="2"/>
      <c r="K8" s="2"/>
    </row>
    <row r="9" spans="1:15">
      <c r="F9" s="7"/>
      <c r="G9" s="7"/>
      <c r="H9" s="7"/>
      <c r="I9" s="7"/>
      <c r="J9" s="7"/>
      <c r="K9" s="7"/>
    </row>
    <row r="10" spans="1:15" ht="15.75">
      <c r="A10" s="4" t="s">
        <v>68</v>
      </c>
      <c r="B10" s="12"/>
      <c r="C10" s="12"/>
      <c r="D10" s="12"/>
      <c r="E10" s="12"/>
      <c r="F10" s="2"/>
      <c r="G10" s="13" t="s">
        <v>69</v>
      </c>
      <c r="H10" s="14"/>
      <c r="I10" s="2"/>
      <c r="J10" s="2"/>
      <c r="K10" s="2"/>
    </row>
    <row r="15" spans="1:15" ht="15.75">
      <c r="A15" s="1" t="s">
        <v>70</v>
      </c>
      <c r="B15" s="6"/>
      <c r="C15" s="6"/>
      <c r="D15" s="6"/>
      <c r="E15" s="17"/>
      <c r="F15" s="8"/>
      <c r="G15" s="8"/>
      <c r="H15" s="8"/>
      <c r="I15" s="8"/>
      <c r="J15" s="18"/>
      <c r="K15" s="19"/>
      <c r="L15" s="8"/>
      <c r="M15" s="8"/>
      <c r="N15" s="8"/>
      <c r="O15" s="8"/>
    </row>
    <row r="16" spans="1:15">
      <c r="B16" s="6"/>
      <c r="C16" s="6"/>
      <c r="D16" s="6"/>
      <c r="E16" s="17"/>
      <c r="F16" s="8"/>
      <c r="G16" s="8"/>
      <c r="H16" s="8"/>
      <c r="I16" s="8"/>
      <c r="J16" s="18"/>
      <c r="K16" s="19"/>
      <c r="L16" s="8"/>
      <c r="M16" s="8"/>
      <c r="N16" s="8"/>
      <c r="O16" s="8"/>
    </row>
    <row r="17" spans="1:15">
      <c r="A17">
        <v>1</v>
      </c>
      <c r="B17" s="6" t="s">
        <v>71</v>
      </c>
      <c r="C17" s="6"/>
      <c r="D17" s="6"/>
      <c r="E17" s="17"/>
      <c r="F17" s="8"/>
      <c r="G17" s="8"/>
      <c r="H17" s="8"/>
      <c r="I17" s="8"/>
      <c r="J17" s="18"/>
      <c r="K17" s="19"/>
      <c r="L17" s="8"/>
      <c r="M17" s="8"/>
      <c r="N17" s="8"/>
      <c r="O17" s="8"/>
    </row>
    <row r="18" spans="1:15">
      <c r="B18" s="6" t="s">
        <v>72</v>
      </c>
      <c r="C18" s="6"/>
      <c r="D18" s="6"/>
      <c r="E18" s="17"/>
      <c r="F18" s="8"/>
      <c r="G18" s="8"/>
      <c r="H18" s="8"/>
      <c r="I18" s="8"/>
      <c r="J18" s="18"/>
      <c r="K18" s="19"/>
      <c r="L18" s="8"/>
      <c r="M18" s="8"/>
      <c r="N18" s="8"/>
      <c r="O18" s="8"/>
    </row>
    <row r="19" spans="1:15">
      <c r="B19" s="6"/>
      <c r="C19" s="6"/>
      <c r="D19" s="6"/>
      <c r="E19" s="17"/>
      <c r="F19" s="8"/>
      <c r="G19" s="8"/>
      <c r="H19" s="8"/>
      <c r="I19" s="8"/>
      <c r="J19" s="18"/>
      <c r="K19" s="19"/>
      <c r="L19" s="8"/>
      <c r="M19" s="8"/>
      <c r="N19" s="8"/>
      <c r="O19" s="8"/>
    </row>
    <row r="20" spans="1:15">
      <c r="A20">
        <v>2</v>
      </c>
      <c r="B20" t="s">
        <v>73</v>
      </c>
      <c r="G20" s="2"/>
      <c r="H20" s="2"/>
      <c r="I20" s="2"/>
      <c r="J20" s="2"/>
      <c r="K20" s="2"/>
      <c r="L20" s="2"/>
    </row>
    <row r="21" spans="1:15">
      <c r="B21" t="s">
        <v>148</v>
      </c>
      <c r="G21" s="2"/>
      <c r="H21" s="2"/>
      <c r="I21" s="2"/>
      <c r="J21" s="2"/>
      <c r="K21" s="2"/>
      <c r="L21" s="2"/>
    </row>
    <row r="22" spans="1:15">
      <c r="B22" t="s">
        <v>74</v>
      </c>
      <c r="G22" s="2"/>
      <c r="H22" s="2"/>
      <c r="I22" s="2"/>
      <c r="J22" s="2"/>
      <c r="K22" s="2"/>
      <c r="L22" s="2"/>
    </row>
    <row r="23" spans="1:15">
      <c r="B23" s="33" t="s">
        <v>181</v>
      </c>
      <c r="G23" s="2"/>
      <c r="H23" s="2"/>
      <c r="I23" s="2"/>
      <c r="J23" s="2"/>
      <c r="K23" s="2"/>
      <c r="L23" s="2"/>
    </row>
    <row r="24" spans="1:15">
      <c r="B24" s="6"/>
      <c r="C24" s="6"/>
      <c r="D24" s="6"/>
      <c r="E24" s="17"/>
      <c r="F24" s="8"/>
      <c r="G24" s="8"/>
      <c r="H24" s="8"/>
      <c r="I24" s="8"/>
      <c r="J24" s="18"/>
      <c r="K24" s="19"/>
      <c r="L24" s="8"/>
      <c r="M24" s="8"/>
      <c r="N24" s="8"/>
      <c r="O24" s="8"/>
    </row>
    <row r="25" spans="1:15">
      <c r="A25">
        <v>3</v>
      </c>
      <c r="B25" s="6" t="s">
        <v>75</v>
      </c>
      <c r="C25" s="6"/>
      <c r="D25" s="6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>
      <c r="B26" s="6" t="s">
        <v>76</v>
      </c>
      <c r="C26" s="6"/>
      <c r="D26" s="6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>
      <c r="B27" s="6" t="s">
        <v>77</v>
      </c>
      <c r="C27" s="6"/>
      <c r="D27" s="6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B28" s="6" t="s">
        <v>78</v>
      </c>
      <c r="C28" s="6"/>
      <c r="D28" s="6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>
      <c r="B29" s="6" t="s">
        <v>79</v>
      </c>
      <c r="C29" s="6"/>
      <c r="D29" s="6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>
      <c r="B30" s="6"/>
      <c r="C30" s="6"/>
      <c r="D30" s="6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>
      <c r="A31">
        <v>4</v>
      </c>
      <c r="B31" s="6" t="s">
        <v>80</v>
      </c>
      <c r="C31" s="6"/>
      <c r="D31" s="6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>
      <c r="F32" s="2"/>
      <c r="G32" s="2"/>
      <c r="H32" s="2"/>
      <c r="I32" s="2"/>
      <c r="J32" s="2"/>
      <c r="K32" s="2"/>
    </row>
    <row r="33" spans="1:2">
      <c r="A33">
        <v>5</v>
      </c>
      <c r="B33" t="s">
        <v>128</v>
      </c>
    </row>
  </sheetData>
  <phoneticPr fontId="8" type="noConversion"/>
  <pageMargins left="0.75" right="0.75" top="1" bottom="1" header="0.5" footer="0.5"/>
  <pageSetup paperSize="9" orientation="landscape" r:id="rId1"/>
  <headerFooter alignWithMargins="0">
    <oddHeader xml:space="preserve">&amp;C&amp;"Arial,Bold"&amp;20All Saints' Church Chilton&amp;"Arial,Regular"&amp;10
&amp;"Arial,Bold"&amp;16Financial Statements for the year ended 31st December 2012
</oddHeader>
    <oddFooter>&amp;CPage 9 of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</vt:lpstr>
      <vt:lpstr>Assets</vt:lpstr>
      <vt:lpstr>Report</vt:lpstr>
      <vt:lpstr>Notes</vt:lpstr>
    </vt:vector>
  </TitlesOfParts>
  <Company>Flying Squirrel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Gibson</dc:creator>
  <cp:lastModifiedBy>Laptop</cp:lastModifiedBy>
  <cp:lastPrinted>2013-02-28T09:02:05Z</cp:lastPrinted>
  <dcterms:created xsi:type="dcterms:W3CDTF">2008-01-24T21:04:14Z</dcterms:created>
  <dcterms:modified xsi:type="dcterms:W3CDTF">2013-02-28T09:02:32Z</dcterms:modified>
</cp:coreProperties>
</file>